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53222"/>
  <bookViews>
    <workbookView xWindow="0" yWindow="0" windowWidth="19200" windowHeight="11595"/>
  </bookViews>
  <sheets>
    <sheet name="Activity Log" sheetId="2" r:id="rId1"/>
    <sheet name="Steps Log" sheetId="4" r:id="rId2"/>
    <sheet name="Data" sheetId="1" state="hidden" r:id="rId3"/>
  </sheets>
  <definedNames>
    <definedName name="AllCourseData" localSheetId="1">Table2[]</definedName>
    <definedName name="AllCourseData">Table2[]</definedName>
    <definedName name="Belgrade_Lakes_Golf_Course">Data!$I$21</definedName>
    <definedName name="Boone_Valley_Golf_Course">Data!$I$27</definedName>
    <definedName name="Castle_Pines_Golf_Course">Data!$I$8</definedName>
    <definedName name="Chicago_Golf_Course">Data!$I$15</definedName>
    <definedName name="Congressional_Country_Club">Data!$I$22</definedName>
    <definedName name="CoursePictures" localSheetId="1">INDIRECT('Steps Log'!$B$1:$F$1)</definedName>
    <definedName name="CoursePictures">INDIRECT('Activity Log'!$B$1:$F$1)</definedName>
    <definedName name="CourseTable" localSheetId="1">Table2[#All]</definedName>
    <definedName name="CourseTable">Table2[#All]</definedName>
    <definedName name="Crystal_Downs_Country_Club">Data!$I$24</definedName>
    <definedName name="Current_Course" localSheetId="1">INDIRECT('Steps Log'!$O$9)</definedName>
    <definedName name="Current_Course">INDIRECT('Activity Log'!$O$9)</definedName>
    <definedName name="CurrentCourse" localSheetId="1">INDIRECT('Steps Log'!#REF!)</definedName>
    <definedName name="CurrentCourse">INDIRECT('Activity Log'!#REF!)</definedName>
    <definedName name="Cypress_Point_Club">Data!$I$7</definedName>
    <definedName name="Dallas_National_Golf_Course">Data!$I$45</definedName>
    <definedName name="Ekwanok_Country_Club">Data!$I$47</definedName>
    <definedName name="Fallen_Oak_Golf_Course">Data!$I$26</definedName>
    <definedName name="Glenwild_Golf_Course">Data!$I$46</definedName>
    <definedName name="Gozzer_Ranch_Golf_and_Lake_Club">Data!$I$14</definedName>
    <definedName name="Hawktree_Golf_Course">Data!$I$36</definedName>
    <definedName name="Interlachen_Country_Club">Data!$I$25</definedName>
    <definedName name="Kinloch_Golf_Course">Data!$I$48</definedName>
    <definedName name="Merion_Golf_Course">Data!$I$40</definedName>
    <definedName name="Moose_Run_Golf_Course">Data!$I$4</definedName>
    <definedName name="Muirfield_Village_Golf_Course">Data!$I$37</definedName>
    <definedName name="Nanea_Golf_Course">Data!$I$13</definedName>
    <definedName name="Newport_Country_Club">Data!$I$41</definedName>
    <definedName name="Pacific_Dunes">Data!$I$39</definedName>
    <definedName name="Pikewood_National_Golf_Course">Data!$I$50</definedName>
    <definedName name="Pine_Valley_Golf_Course">Data!$I$32</definedName>
    <definedName name="Prairie_Dunes_Country_Club">Data!$I$18</definedName>
    <definedName name="_xlnm.Print_Area" localSheetId="0">'Activity Log'!$A$1:$Q$133</definedName>
    <definedName name="_xlnm.Print_Area" localSheetId="1">'Steps Log'!$A$1:$Q$133</definedName>
    <definedName name="Sahalee_Country_Club">Data!$I$49</definedName>
    <definedName name="Sand_Hills_Golf_Course">Data!$I$29</definedName>
    <definedName name="Seminole_Golf_Course">Data!$I$11</definedName>
    <definedName name="Shadow_Creek_Golf_Course">Data!$I$30</definedName>
    <definedName name="Shinnecock_Hills_Golf_Course">Data!$I$34</definedName>
    <definedName name="Shoal_Creek">Data!$I$3</definedName>
    <definedName name="Snake_River_Sporting_Club">Data!$I$52</definedName>
    <definedName name="Southern_Hills_Country_Club">Data!$I$38</definedName>
    <definedName name="Stanwich_Club">Data!$I$9</definedName>
    <definedName name="State00">Data!$I$2</definedName>
    <definedName name="State01">Data!$I$3</definedName>
    <definedName name="State02">Data!$I$4</definedName>
    <definedName name="State03">Data!$I$5</definedName>
    <definedName name="State04">Data!$I$6</definedName>
    <definedName name="State05">Data!$I$7</definedName>
    <definedName name="State06">Data!$I$8</definedName>
    <definedName name="State07">Data!$I$9</definedName>
    <definedName name="State08">Data!$I$10</definedName>
    <definedName name="State09">Data!$I$11</definedName>
    <definedName name="State10">Data!$I$12</definedName>
    <definedName name="State11">Data!$I$13</definedName>
    <definedName name="State12">Data!$I$14</definedName>
    <definedName name="State13">Data!$I$15</definedName>
    <definedName name="State14">Data!$I$17</definedName>
    <definedName name="State15">Data!$I$16</definedName>
    <definedName name="State16">Data!$I$18</definedName>
    <definedName name="State17">Data!$I$19</definedName>
    <definedName name="State18">Data!$I$20</definedName>
    <definedName name="State19">Data!$I$21</definedName>
    <definedName name="State20">Data!$I$22</definedName>
    <definedName name="State21">Data!$I$23</definedName>
    <definedName name="State22">Data!$I$24</definedName>
    <definedName name="State23">Data!$I$25</definedName>
    <definedName name="State24">Data!$I$26</definedName>
    <definedName name="State25">Data!$I$27</definedName>
    <definedName name="State26">Data!$I$28</definedName>
    <definedName name="State27">Data!$I$29</definedName>
    <definedName name="State28">Data!$I$30</definedName>
    <definedName name="State29">Data!$I$31</definedName>
    <definedName name="State30">Data!$I$32</definedName>
    <definedName name="State31">Data!$I$33</definedName>
    <definedName name="State32">Data!$I$34</definedName>
    <definedName name="State33">Data!$I$35</definedName>
    <definedName name="State34">Data!$I$36</definedName>
    <definedName name="State35">Data!$I$37</definedName>
    <definedName name="State36">Data!$I$38</definedName>
    <definedName name="State37">Data!$I$39</definedName>
    <definedName name="State38">Data!$I$40</definedName>
    <definedName name="State39">Data!$I$41</definedName>
    <definedName name="State40">Data!$I$42</definedName>
    <definedName name="State41">Data!$I$43</definedName>
    <definedName name="State42">Data!$I$44</definedName>
    <definedName name="State43">Data!$I$45</definedName>
    <definedName name="State44">Data!$I$46</definedName>
    <definedName name="State45">Data!$I$47</definedName>
    <definedName name="State46">Data!$I$48</definedName>
    <definedName name="State47">Data!$I$49</definedName>
    <definedName name="State48">Data!$I$50</definedName>
    <definedName name="State49">Data!$I$51</definedName>
    <definedName name="State50">Data!$I$52</definedName>
    <definedName name="Sutton_Bay_Golf_Course">Data!$I$43</definedName>
    <definedName name="The_Alotian_Club">Data!$I$6</definedName>
    <definedName name="The_Club_at_Las_Campanas">Data!$I$33</definedName>
    <definedName name="The_Country_Club">Data!$I$23</definedName>
    <definedName name="The_Country_Club_of_Louisiana">Data!$I$20</definedName>
    <definedName name="The_Estancia_Club">Data!$I$5</definedName>
    <definedName name="The_Golf_Course_of_New_England">Data!$I$31</definedName>
    <definedName name="The_Harvester_Golf_Course">Data!$I$16</definedName>
    <definedName name="The_Honors_Course">Data!$I$44</definedName>
    <definedName name="The_Ocean_Course">Data!$I$42</definedName>
    <definedName name="The_Stock_Farm_Club">Data!$I$28</definedName>
    <definedName name="to_your_1st_golf_course">Data!$I$2</definedName>
    <definedName name="Valhalla_Golf_Course">Data!$I$19</definedName>
    <definedName name="Victoria_National_Golf_Course">Data!$I$17</definedName>
    <definedName name="Wade_Hampton_Golf_Course">Data!$I$35</definedName>
    <definedName name="Whistling_Straits">Data!$I$51</definedName>
    <definedName name="Wilmington_Country_Club">Data!$I$10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4" i="2" l="1"/>
  <c r="L75" i="4"/>
  <c r="L76" i="4"/>
  <c r="K75" i="4"/>
  <c r="K76" i="4"/>
  <c r="J75" i="4"/>
  <c r="J76" i="4"/>
  <c r="O12" i="4" l="1"/>
  <c r="K35" i="4" l="1"/>
  <c r="K43" i="4"/>
  <c r="K44" i="4"/>
  <c r="K46" i="4"/>
  <c r="K78" i="4"/>
  <c r="K80" i="4"/>
  <c r="K103" i="4"/>
  <c r="K104" i="4"/>
  <c r="K105" i="4"/>
  <c r="K106" i="4"/>
  <c r="K107" i="4"/>
  <c r="K108" i="4"/>
  <c r="K109" i="4"/>
  <c r="K110" i="4"/>
  <c r="K111" i="4"/>
  <c r="K112" i="4"/>
  <c r="K113" i="4"/>
  <c r="K114" i="4"/>
  <c r="K115" i="4"/>
  <c r="K116" i="4"/>
  <c r="K117" i="4"/>
  <c r="K118" i="4"/>
  <c r="K119" i="4"/>
  <c r="K120" i="4"/>
  <c r="K121" i="4"/>
  <c r="K122" i="4"/>
  <c r="K123" i="4"/>
  <c r="K124" i="4"/>
  <c r="K125" i="4"/>
  <c r="K126" i="4"/>
  <c r="K127" i="4"/>
  <c r="K128" i="4"/>
  <c r="K129" i="4"/>
  <c r="K130" i="4"/>
  <c r="K131" i="4"/>
  <c r="J5" i="4"/>
  <c r="J6" i="4"/>
  <c r="J7" i="4"/>
  <c r="J8" i="4"/>
  <c r="J9" i="4"/>
  <c r="J10" i="4"/>
  <c r="J11" i="4"/>
  <c r="J12" i="4"/>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L5" i="4"/>
  <c r="K5" i="4" s="1"/>
  <c r="L6" i="4"/>
  <c r="K6" i="4" s="1"/>
  <c r="L7" i="4"/>
  <c r="K7" i="4" s="1"/>
  <c r="L8" i="4"/>
  <c r="K8" i="4" s="1"/>
  <c r="L9" i="4"/>
  <c r="K9" i="4" s="1"/>
  <c r="L10" i="4"/>
  <c r="K10" i="4" s="1"/>
  <c r="L11" i="4"/>
  <c r="K11" i="4" s="1"/>
  <c r="L12" i="4"/>
  <c r="K12" i="4" s="1"/>
  <c r="L13" i="4"/>
  <c r="K13" i="4" s="1"/>
  <c r="L14" i="4"/>
  <c r="K14" i="4" s="1"/>
  <c r="L15" i="4"/>
  <c r="K15" i="4" s="1"/>
  <c r="L16" i="4"/>
  <c r="K16" i="4" s="1"/>
  <c r="L17" i="4"/>
  <c r="K17" i="4" s="1"/>
  <c r="L18" i="4"/>
  <c r="K18" i="4" s="1"/>
  <c r="L19" i="4"/>
  <c r="K19" i="4" s="1"/>
  <c r="L20" i="4"/>
  <c r="K20" i="4" s="1"/>
  <c r="L21" i="4"/>
  <c r="K21" i="4" s="1"/>
  <c r="L22" i="4"/>
  <c r="K22" i="4" s="1"/>
  <c r="L23" i="4"/>
  <c r="K23" i="4" s="1"/>
  <c r="L24" i="4"/>
  <c r="K24" i="4" s="1"/>
  <c r="L25" i="4"/>
  <c r="K25" i="4" s="1"/>
  <c r="L26" i="4"/>
  <c r="K26" i="4" s="1"/>
  <c r="L27" i="4"/>
  <c r="K27" i="4" s="1"/>
  <c r="L28" i="4"/>
  <c r="K28" i="4" s="1"/>
  <c r="L29" i="4"/>
  <c r="K29" i="4" s="1"/>
  <c r="L30" i="4"/>
  <c r="K30" i="4" s="1"/>
  <c r="L31" i="4"/>
  <c r="K31" i="4" s="1"/>
  <c r="L32" i="4"/>
  <c r="K32" i="4" s="1"/>
  <c r="L33" i="4"/>
  <c r="K33" i="4" s="1"/>
  <c r="L34" i="4"/>
  <c r="K34" i="4" s="1"/>
  <c r="L35" i="4"/>
  <c r="L36" i="4"/>
  <c r="K36" i="4" s="1"/>
  <c r="L37" i="4"/>
  <c r="K37" i="4" s="1"/>
  <c r="L38" i="4"/>
  <c r="K38" i="4" s="1"/>
  <c r="L39" i="4"/>
  <c r="K39" i="4" s="1"/>
  <c r="L40" i="4"/>
  <c r="K40" i="4" s="1"/>
  <c r="L41" i="4"/>
  <c r="K41" i="4" s="1"/>
  <c r="L42" i="4"/>
  <c r="K42" i="4" s="1"/>
  <c r="L43" i="4"/>
  <c r="L44" i="4"/>
  <c r="L45" i="4"/>
  <c r="K45" i="4" s="1"/>
  <c r="L46" i="4"/>
  <c r="L47" i="4"/>
  <c r="K47" i="4" s="1"/>
  <c r="L48" i="4"/>
  <c r="K48" i="4" s="1"/>
  <c r="L49" i="4"/>
  <c r="K49" i="4" s="1"/>
  <c r="L50" i="4"/>
  <c r="K50" i="4" s="1"/>
  <c r="L51" i="4"/>
  <c r="K51" i="4" s="1"/>
  <c r="L52" i="4"/>
  <c r="K52" i="4" s="1"/>
  <c r="L53" i="4"/>
  <c r="K53" i="4" s="1"/>
  <c r="L54" i="4"/>
  <c r="K54" i="4" s="1"/>
  <c r="L55" i="4"/>
  <c r="K55" i="4" s="1"/>
  <c r="L56" i="4"/>
  <c r="K56" i="4" s="1"/>
  <c r="L57" i="4"/>
  <c r="K57" i="4" s="1"/>
  <c r="L58" i="4"/>
  <c r="K58" i="4" s="1"/>
  <c r="L59" i="4"/>
  <c r="K59" i="4" s="1"/>
  <c r="L60" i="4"/>
  <c r="K60" i="4" s="1"/>
  <c r="L61" i="4"/>
  <c r="K61" i="4" s="1"/>
  <c r="L62" i="4"/>
  <c r="K62" i="4" s="1"/>
  <c r="L63" i="4"/>
  <c r="K63" i="4" s="1"/>
  <c r="L64" i="4"/>
  <c r="K64" i="4" s="1"/>
  <c r="L65" i="4"/>
  <c r="K65" i="4" s="1"/>
  <c r="L66" i="4"/>
  <c r="K66" i="4" s="1"/>
  <c r="L67" i="4"/>
  <c r="K67" i="4" s="1"/>
  <c r="L68" i="4"/>
  <c r="K68" i="4" s="1"/>
  <c r="L69" i="4"/>
  <c r="K69" i="4" s="1"/>
  <c r="L70" i="4"/>
  <c r="K70" i="4" s="1"/>
  <c r="L71" i="4"/>
  <c r="K71" i="4" s="1"/>
  <c r="L72" i="4"/>
  <c r="K72" i="4" s="1"/>
  <c r="L73" i="4"/>
  <c r="K73" i="4" s="1"/>
  <c r="L74" i="4"/>
  <c r="K74" i="4" s="1"/>
  <c r="L77" i="4"/>
  <c r="K77" i="4" s="1"/>
  <c r="L78" i="4"/>
  <c r="L79" i="4"/>
  <c r="K79" i="4" s="1"/>
  <c r="L80" i="4"/>
  <c r="L81" i="4"/>
  <c r="K81" i="4" s="1"/>
  <c r="L82" i="4"/>
  <c r="K82" i="4" s="1"/>
  <c r="L83" i="4"/>
  <c r="K83" i="4" s="1"/>
  <c r="L84" i="4"/>
  <c r="K84" i="4" s="1"/>
  <c r="L85" i="4"/>
  <c r="K85" i="4" s="1"/>
  <c r="L86" i="4"/>
  <c r="K86" i="4" s="1"/>
  <c r="L87" i="4"/>
  <c r="K87" i="4" s="1"/>
  <c r="L88" i="4"/>
  <c r="K88" i="4" s="1"/>
  <c r="L89" i="4"/>
  <c r="K89" i="4" s="1"/>
  <c r="L90" i="4"/>
  <c r="K90" i="4" s="1"/>
  <c r="L91" i="4"/>
  <c r="K91" i="4" s="1"/>
  <c r="L92" i="4"/>
  <c r="K92" i="4" s="1"/>
  <c r="L93" i="4"/>
  <c r="K93" i="4" s="1"/>
  <c r="L94" i="4"/>
  <c r="K94" i="4" s="1"/>
  <c r="L95" i="4"/>
  <c r="K95" i="4" s="1"/>
  <c r="L96" i="4"/>
  <c r="K96" i="4" s="1"/>
  <c r="L97" i="4"/>
  <c r="K97" i="4" s="1"/>
  <c r="L98" i="4"/>
  <c r="K98" i="4" s="1"/>
  <c r="L99" i="4"/>
  <c r="K99" i="4" s="1"/>
  <c r="L100" i="4"/>
  <c r="K100" i="4" s="1"/>
  <c r="L101" i="4"/>
  <c r="K101" i="4" s="1"/>
  <c r="L102" i="4"/>
  <c r="K102" i="4" s="1"/>
  <c r="L103" i="4"/>
  <c r="L104" i="4"/>
  <c r="L105" i="4"/>
  <c r="L106" i="4"/>
  <c r="L107" i="4"/>
  <c r="L108" i="4"/>
  <c r="L109" i="4"/>
  <c r="L110" i="4"/>
  <c r="L111" i="4"/>
  <c r="L112" i="4"/>
  <c r="L113" i="4"/>
  <c r="L114" i="4"/>
  <c r="L115" i="4"/>
  <c r="L116" i="4"/>
  <c r="L117" i="4"/>
  <c r="L118" i="4"/>
  <c r="L119" i="4"/>
  <c r="L120" i="4"/>
  <c r="L121" i="4"/>
  <c r="L122" i="4"/>
  <c r="L123" i="4"/>
  <c r="L124" i="4"/>
  <c r="L125" i="4"/>
  <c r="L126" i="4"/>
  <c r="L127" i="4"/>
  <c r="L128" i="4"/>
  <c r="L129" i="4"/>
  <c r="L130" i="4"/>
  <c r="L131" i="4"/>
  <c r="J4" i="4"/>
  <c r="B84" i="1" l="1"/>
  <c r="B85" i="1"/>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L4" i="2"/>
  <c r="B86" i="1"/>
  <c r="L6" i="2" l="1"/>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5" i="2"/>
  <c r="O12" i="2" l="1"/>
  <c r="O4" i="2"/>
  <c r="O8" i="2" l="1"/>
  <c r="B11" i="2"/>
  <c r="B14" i="2"/>
  <c r="B1" i="2"/>
  <c r="L4" i="4" l="1"/>
  <c r="O4" i="4" s="1"/>
  <c r="O8" i="4" l="1"/>
  <c r="B11" i="4"/>
  <c r="K4" i="4"/>
  <c r="B14" i="4"/>
  <c r="B1" i="4"/>
</calcChain>
</file>

<file path=xl/sharedStrings.xml><?xml version="1.0" encoding="utf-8"?>
<sst xmlns="http://schemas.openxmlformats.org/spreadsheetml/2006/main" count="226" uniqueCount="210">
  <si>
    <t>Activity</t>
  </si>
  <si>
    <t>Minutes</t>
  </si>
  <si>
    <t>Mileage</t>
  </si>
  <si>
    <t>Total Mileage</t>
  </si>
  <si>
    <t>Miles</t>
  </si>
  <si>
    <t>Steps</t>
  </si>
  <si>
    <t>Date</t>
  </si>
  <si>
    <t>Total Steps</t>
  </si>
  <si>
    <t>#</t>
  </si>
  <si>
    <t>State</t>
  </si>
  <si>
    <t>Top Course</t>
  </si>
  <si>
    <t>Activities</t>
  </si>
  <si>
    <t>Steps/Minute*</t>
  </si>
  <si>
    <t>Mowing lawn</t>
  </si>
  <si>
    <t>Painting (a room)</t>
  </si>
  <si>
    <t>Aerobics, low impact</t>
  </si>
  <si>
    <t>Pilates</t>
  </si>
  <si>
    <t>Aerobics, step</t>
  </si>
  <si>
    <t>Punching bag</t>
  </si>
  <si>
    <t>Backpacking</t>
  </si>
  <si>
    <t>Raking lawn/leaves</t>
  </si>
  <si>
    <t>Racquetball, casual</t>
  </si>
  <si>
    <t>Rock climbing </t>
  </si>
  <si>
    <t>Baseball</t>
  </si>
  <si>
    <t>Basketball, game</t>
  </si>
  <si>
    <t>Basketball, recreational</t>
  </si>
  <si>
    <t>Bicycling, easy pace</t>
  </si>
  <si>
    <t>Bicycling, moderate pace</t>
  </si>
  <si>
    <t>Bicycling, vigorous pace</t>
  </si>
  <si>
    <t>Billiards/pool</t>
  </si>
  <si>
    <t>Bowling</t>
  </si>
  <si>
    <t>Bowling on the Wii</t>
  </si>
  <si>
    <t>Calisthenics</t>
  </si>
  <si>
    <t>Children's playground game</t>
  </si>
  <si>
    <t>Circuit training</t>
  </si>
  <si>
    <t>Climbing, rock/mountain</t>
  </si>
  <si>
    <t>Cooking</t>
  </si>
  <si>
    <t>Croquet</t>
  </si>
  <si>
    <t>Dancing, class</t>
  </si>
  <si>
    <t>Dancing, salsa/country/swing</t>
  </si>
  <si>
    <t>Dancing, party</t>
  </si>
  <si>
    <t>Electronic sports, Wii/PS3</t>
  </si>
  <si>
    <t>Elliptical trainer</t>
  </si>
  <si>
    <t>Firewood-carrying/chopping</t>
  </si>
  <si>
    <t>Fishing</t>
  </si>
  <si>
    <t>Frisbee</t>
  </si>
  <si>
    <t>Gardening</t>
  </si>
  <si>
    <t>Golf, carrying clubs</t>
  </si>
  <si>
    <t>Golf, powered cart</t>
  </si>
  <si>
    <t>Grocery shopping</t>
  </si>
  <si>
    <t>Handball</t>
  </si>
  <si>
    <t>Hiking</t>
  </si>
  <si>
    <t>Home/auto repair</t>
  </si>
  <si>
    <t>Horseback riding</t>
  </si>
  <si>
    <t>Horseshoes</t>
  </si>
  <si>
    <t>Housework, light</t>
  </si>
  <si>
    <t>Jogging</t>
  </si>
  <si>
    <t>Judo &amp; Karate</t>
  </si>
  <si>
    <t>Jumping rope, fast</t>
  </si>
  <si>
    <t>Jumping rope, moderate</t>
  </si>
  <si>
    <t>Kayaking</t>
  </si>
  <si>
    <t>Kickboxing</t>
  </si>
  <si>
    <t>Miniature golf</t>
  </si>
  <si>
    <t>Mopping</t>
  </si>
  <si>
    <t>Picture</t>
  </si>
  <si>
    <t>State00</t>
  </si>
  <si>
    <t>State01</t>
  </si>
  <si>
    <t>State02</t>
  </si>
  <si>
    <t>State03</t>
  </si>
  <si>
    <t>State04</t>
  </si>
  <si>
    <t>State05</t>
  </si>
  <si>
    <t>State06</t>
  </si>
  <si>
    <t>State07</t>
  </si>
  <si>
    <t>State08</t>
  </si>
  <si>
    <t>State09</t>
  </si>
  <si>
    <t>State10</t>
  </si>
  <si>
    <t>State11</t>
  </si>
  <si>
    <t>State12</t>
  </si>
  <si>
    <t>State13</t>
  </si>
  <si>
    <t>State14</t>
  </si>
  <si>
    <t>State15</t>
  </si>
  <si>
    <t>State16</t>
  </si>
  <si>
    <t>State17</t>
  </si>
  <si>
    <t>State18</t>
  </si>
  <si>
    <t>State19</t>
  </si>
  <si>
    <t>State20</t>
  </si>
  <si>
    <t>State21</t>
  </si>
  <si>
    <t>State22</t>
  </si>
  <si>
    <t>State23</t>
  </si>
  <si>
    <t>State24</t>
  </si>
  <si>
    <t>State25</t>
  </si>
  <si>
    <t>Notes</t>
  </si>
  <si>
    <t>Rollerblading </t>
  </si>
  <si>
    <t>Rowing</t>
  </si>
  <si>
    <t>Rowing machine </t>
  </si>
  <si>
    <t>Running, 12 - minute mile</t>
  </si>
  <si>
    <t>Running, 10 - minute mile</t>
  </si>
  <si>
    <t>Running, 8 - minute mile </t>
  </si>
  <si>
    <t>Sailing, boat and board </t>
  </si>
  <si>
    <t>Scrubbing floors </t>
  </si>
  <si>
    <t>Scuba Diving</t>
  </si>
  <si>
    <t>Shopping</t>
  </si>
  <si>
    <t>Shoveling snow</t>
  </si>
  <si>
    <t>Skiing, light/moderate </t>
  </si>
  <si>
    <t>Skiing, cross-country</t>
  </si>
  <si>
    <t>Sledding</t>
  </si>
  <si>
    <t>Snowboarding</t>
  </si>
  <si>
    <t>Snowmobiling</t>
  </si>
  <si>
    <t>Snowshoeing </t>
  </si>
  <si>
    <t>Softball</t>
  </si>
  <si>
    <t>Spinning </t>
  </si>
  <si>
    <t>Squash</t>
  </si>
  <si>
    <t>Stair climbing, machine </t>
  </si>
  <si>
    <t>Stretching</t>
  </si>
  <si>
    <t>Table tennis</t>
  </si>
  <si>
    <t>Tae Bo </t>
  </si>
  <si>
    <t>Tai Chi</t>
  </si>
  <si>
    <t>Tennis</t>
  </si>
  <si>
    <t>Trampoline</t>
  </si>
  <si>
    <t>Vacuuming</t>
  </si>
  <si>
    <t>Volleyball</t>
  </si>
  <si>
    <t>Washing a car</t>
  </si>
  <si>
    <t>Water aerobics</t>
  </si>
  <si>
    <t>Water skiing</t>
  </si>
  <si>
    <t>Waxing a car</t>
  </si>
  <si>
    <t>Weight lifting</t>
  </si>
  <si>
    <t>Wrestling</t>
  </si>
  <si>
    <t>Yard work</t>
  </si>
  <si>
    <t>Yoga</t>
  </si>
  <si>
    <t>Swimming</t>
  </si>
  <si>
    <t>Walking (3 mph)</t>
  </si>
  <si>
    <t>Walking (4 mph)</t>
  </si>
  <si>
    <t>Walking (2 mph)</t>
  </si>
  <si>
    <t>Soccer</t>
  </si>
  <si>
    <t>State#</t>
  </si>
  <si>
    <t>Alta Lake State Park</t>
  </si>
  <si>
    <t>Beacon Rock State Park</t>
  </si>
  <si>
    <t>Cape Disappointment State Park</t>
  </si>
  <si>
    <t>Curlew Lake State Park</t>
  </si>
  <si>
    <t>Deception Pass State Park</t>
  </si>
  <si>
    <t>Fields Spring State Park</t>
  </si>
  <si>
    <t>Flaming Geyser State Park</t>
  </si>
  <si>
    <t>Fort Casey State Park</t>
  </si>
  <si>
    <t>Fort Flagler State Park</t>
  </si>
  <si>
    <t>Fort Worden State Park</t>
  </si>
  <si>
    <t>Goldendale Observatory State Park</t>
  </si>
  <si>
    <t>Lake Lenore Caves</t>
  </si>
  <si>
    <t>Moran State Park</t>
  </si>
  <si>
    <t>Mount Spokane State Park</t>
  </si>
  <si>
    <t>Palouse Falls State Park</t>
  </si>
  <si>
    <t>Pearrygin Lake State Park</t>
  </si>
  <si>
    <t>Potholes State Park</t>
  </si>
  <si>
    <t>Riverside State Park</t>
  </si>
  <si>
    <t>Rockport State Park</t>
  </si>
  <si>
    <t>Sacajawea State Park</t>
  </si>
  <si>
    <t>Sun Lakes-Dry Falls State Park</t>
  </si>
  <si>
    <t>Twenty-Five Mile Creek State Park</t>
  </si>
  <si>
    <t>Wallace Falls State Park</t>
  </si>
  <si>
    <t>Okanogan County</t>
  </si>
  <si>
    <t>Skamania County</t>
  </si>
  <si>
    <t>Pacific County</t>
  </si>
  <si>
    <t>Ferry County</t>
  </si>
  <si>
    <t>Island County</t>
  </si>
  <si>
    <t>Asotin County</t>
  </si>
  <si>
    <t>King County</t>
  </si>
  <si>
    <t>Jefferson County</t>
  </si>
  <si>
    <t>Kittitas County</t>
  </si>
  <si>
    <t>Klickitat County</t>
  </si>
  <si>
    <t>Grant County</t>
  </si>
  <si>
    <t>San Juan County</t>
  </si>
  <si>
    <t>Spokane County</t>
  </si>
  <si>
    <t>Skagit County</t>
  </si>
  <si>
    <t>Franklin County</t>
  </si>
  <si>
    <t>Chelan County</t>
  </si>
  <si>
    <t>Snohomish County</t>
  </si>
  <si>
    <t>Larrabee State Park</t>
  </si>
  <si>
    <t>Whatcom County</t>
  </si>
  <si>
    <t>Getting Started</t>
  </si>
  <si>
    <t>Washinton State Park</t>
  </si>
  <si>
    <t>Franklin County
Whitman County</t>
  </si>
  <si>
    <t>Current County:</t>
  </si>
  <si>
    <t>Enter your activities for your first park!</t>
  </si>
  <si>
    <t>Wellness Challenge - Visit Some of Washington State's Parks!</t>
  </si>
  <si>
    <t xml:space="preserve">There are 2 tabs to enter your activities. The first is called “Activity Log” where you’ll enter your date, select an activity from the dropdown list (nearly 100 to choose from), and enter the amount of time you performed that activity. Your activity will be converted to miles and steps. The second tab is called “Steps Log” and is for folks that use an activity tracker that tracks their daily steps.
Every 8 miles earned will take you to the next State park. You’ll see the current county and park you’re visiting, along with a picture and some information on the park.  </t>
  </si>
  <si>
    <t xml:space="preserve">Tucked into the hills between Winthrop and Lake Chelan, Alta Lake has long been a hub for anglers, water sports enthusiasts and families that love to camp. 
 When the Carlton Complex fire swept through the region in 2014, it damaged parts of the park and left a landscape of twisted black trees and scrubbed earth. 
 But the Alta Lake story is one of recovery, replanting and restoration. Trees and shrubs have begun to grow back, and campers again pitch their tents and bring their RVs to the campsites above the lake. Boaters take off for far corners, many with fishing poles. Children’s laughter can be heard on the shore. 
 Summer at Alta Lake is a tradition for many families. As the park evolves, it continues to offer a social lakeside experience, and now it provides something new: a chance to witness the power of nature and its amazing resilience. </t>
  </si>
  <si>
    <t>A dizzying mile-long switchback trail takes you up 848-foot Beacon Rock, but that’s not the only way to a tip-top experience. Rock climbing and hiking to waterfalls are the rage at this park, where there are plenty of vantage points for eagle-eye views. Cyclists and horseback riders also will find trails to the vistas from Hamilton Mountain saddle, and boaters can delight in the majesty of Beacon Rock from the Columbia River. 
 Beacon Rock overlooks a breathtaking section of the Columbia River Gorge, a deep, wide gouge in the earth carved by Ice Age floods. Now the mighty Columbia rushes down to the ocean in a froth of whitecaps, bisecting Washington and Oregon, with walls of columnar basalt and mountains rising thousands of feet on both sides.</t>
  </si>
  <si>
    <t xml:space="preserve">Named for Captain Meares’ first thwarted voyage to find the Columbia. This is the place to explore U.S. military and maritime legacies and to experience the story of Lewis &amp; Clark and the effect of their Corps of Discovery Expedition on Native American tribes. 
Step into the Lewis &amp; Clark Interpretive Center for interactive exhibits. Find overgrown ruins of military bunkers and coast defense batteries, and hear tales of two lighthouses and the first attempts to reach the Columbia River by ocean. 
Don’t be surprised if you leave Cape Disappointment intrigued by its complex and multi-faceted history and enchanted by its legends and its vistas. This park will fill your senses and occupy your mind, and you will long to return.  </t>
  </si>
  <si>
    <t xml:space="preserve">In northeastern Washington, only 25 miles from the U.S.- Canada border, the park is named for  5.5-mile-long Curlew Lake,  an angler’s dream.  A fisher’s catch might include trout, bass, yellow perch or tiger musky. Bald eagles, ospreys and herons also like the fishing at Curlew; they live in the neighboring trees and can be seen flying in to pluck a meal from the lake. A heronry with active nests is visible from the park. 
 Water sports activities abound in summer, and snow sports are popular in winter. The green lawns are tailor-made for play, and the campground, with many lakeside campsites, is said to be one of the most restful in Washington.  </t>
  </si>
  <si>
    <t xml:space="preserve">Deception Pass is Washington’s most-visited state park for a reason. Mysterious coves, rugged cliffs, jaw-dropping sunsets and a stomach-dropping high bridge make this park a go-to for locals and international travelers alike.
Families can fish and swim in Cranberry Lake. Beach explorers look for shells along miles of Puget Sound beachfront. Hikers can trek through forest and out along bluffs. And birdwatchers fill their field guides with notes. You may see a whale or a family of seals as you gaze on the wild waters that once challenged early explorers.
You and your family will be awestruck by the area’s beauty and history, and you’ll soon be planning your return.
</t>
  </si>
  <si>
    <t>Ginkgo Petrified Forest State Park</t>
  </si>
  <si>
    <t xml:space="preserve">Prepare to be wowed by Fields Spring State Park! Nestled in the folds of the Blue mountains, this Southeast Washington frontier has some of the state’s most spectacular scenery.
Puffer Butte and its surroundings blossom with color year-round, from the wildflower-sprinkled hills of spring to the russet and sapphire mountains of summer. Winter brings powder and sparkles, delighting snowshoers and cross-country skiers.  
 Between the park, its neighboring scenic drives and Grand Ronde River swim spots, you won’t need outside entertainment on your Fields Spring vacation. The area will keep you busy and awestruck for the length of your stay and beyond. </t>
  </si>
  <si>
    <t>Set on a glorious stretch of the Green River east of Auburn, this suburban jewel known for model flying activities, offers wooded hiking and horse trails, expansive fields for play, places to view the fall salmon runs and enjoy sublime summer swimming, fishing and just hanging out.    
 Flaming Geyser, a day-use park, is centered around a unique geological feature, a “flaming geyser,” or cluster of once-active methane seeps. The flame no longer burns because of the depletion of its methane source. But the history of the flame, told in interpretive panels at the location, will pique park goers’ curiosity about the living  nature of planet Earth.</t>
  </si>
  <si>
    <t>Close your eyes and imagine Fort Casey as it must have been 100 years ago, filled with eager young soldiers, officers, mechanics and staff. Stand at the Admiralty Head lighthouse or in a cliff-side bunker and scan the horizon, as the enlisted men must have done during World War I and II. 
Fort Casey, Fort Worden and Fort Flagler together were known as the “Triangle of Fire,” a trio of strategically placed fortifications defending the entrance to the Puget Sound at the turn of the 20th Century. 
So round up your family, friends and history buffs, and step back in time to Fort Casey Historical State Park. From the romantic 1903-vintage lighthouse, with its own interpretive center and gift shop, to the catacomb-like bunkers and batteries, this historic military fort is sure to ignite curiosity.</t>
  </si>
  <si>
    <t>Step into U.S. military history at Fort Flagler Historical State Park on the northern tip of Marrowstone Island. Tour and explore a significant coastal defense fort established more than a century ago to guard the entrance to Puget Sound. 
The onsite camps Hoskins, Richmond and Wilson are available for retreats of up to 250 people, and historic officers’ houses can be booked for group gatherings and romantic getaways. Beachfront tent and RV sites boast some of the best views in the region. So gaze out on the Strait of Juan de Fuca to the north, the Olympic Peninsula to the west and Whidbey Island to the east, and breathe deep of the ocean air.</t>
  </si>
  <si>
    <t xml:space="preserve">Hidden gun emplacements, expansive parade lawns and restored Victorian-era Officers homes place history front and center at Fort Worden Historical State Park.
Nurture your creative side by attending a world-class conference or retreat at the fort. Stay in a barracks-turned-dormitory, a Commanding Officer’s home or a castle. Or camp at the beach, and fall asleep to the sound of waves crashing gently on the shore. 
This rich cultural treasure will delight military and maritime history buffs, as well as writers, musicians, visitors to nearby Port Townsend and anyone who’s up for a great place to stay. </t>
  </si>
  <si>
    <t xml:space="preserve">Did you know that you don’t have to go out of state to see petrified wood? Considered one of the most diverse fossil forests in North America, Ginkgo Petrified Forest State Park is famous for the rare specimens of petrified Ginkgo tree discovered there in the late 1920s. 
Curious? Drive to the park overlook and take in the big skies, Columbia River views and outdoor exhibits of petrified wood. Look for evidence of Ice Age floods carved into the walls of the Columbia River Gorge. Then step inside the Ginkgo Petrified Forest Interpretive Center. Not only is it air-conditioned, the museum features more than 30 varieties of petrified wood, including a shiny black slice of an ancient gum tree. </t>
  </si>
  <si>
    <t>The Goldendale Observatory will be closed March 1, 2018 through June of 2019 for maintenance and upgrades.
Fledgling astronomers and night photographers, find your bliss at Goldendale Observatory. Set in the hills above the Columbia River, this unique state park heritage site houses one of the nation’s largest, most accessible public telescopes. The site is famous for its dark skies and informative science programs.
 Daytime visitors also will find stunning views of the countryside and vivid sunsets, which coincide with moonrise at certain times of year. So, bring your sweetheart, your family, your star-watcher friends and your cameras, and take part in one of the many viewing programs held here.</t>
  </si>
  <si>
    <t>Pass through the welcome arch at Moran State Park, and time begins to slow. You’ll find yourself in a Northwest island frame of mind, free to relax, breathe and head into the vast, varied terrain.  
Hike, cycle or drive to the summit of Mount Constitution for views of the San Juan archipelago. Climb the historic stone tower on the mountaintop for an even grander view. Enjoy the park’s five lakes, where you can swim, kayak, standup paddle or fish for rainbow trout. Explore Moran’s 38 miles of hiking trails, or take a trail ride on your favorite bike or with your trusted horse. Stroll through a natural preserve to spot birds and wildlife. Whether it’s a day trip or an extended stay, Moran State Park offers a chance to refresh, renew and expand your horizons.</t>
  </si>
  <si>
    <t>Many visitors find themselves wondering what formed Lake Lenore Caves? The caves were created during the same Great Missoula flood that carved much of Eastern Washington into the scenic wonderland it is today. When the waters of the flood retreated, it left behind these caves high on the cliffs above the coulee floor. The caves were then used by early Native Americans for shelter and storage. Today, they’re protected and preserved for both the recreational opportunities provided there as well as for their historical significance.
Lake Lenore Caves is a relatively easy place to visit for visitors of all ages. It’s fun, educational, eye-opening, and impactful all at once. It ranks up there as one of the great places to stop on the Coulee Corridor.</t>
  </si>
  <si>
    <t>Set on the seaward side of Chuckanut Mountain near Bellingham, Larrabee State Park is known for its postcard views of Samish Bay and the San Juan Islands. It is also Washington’s first state park.
Though the shore is the main draw at Larrabee, freshwater Fragrance and Lost lakes provide excellent bass and trout fishing. Hiking and mountain bike trails wind through a forest of Douglas-fir and salal. 
Park visitors often enjoy the full 21-mile meander along Chuckanut Drive and discover the charm and flavor of Northwest Washington with a side trip into Bellingham, with its variety of attractions and amenities.</t>
  </si>
  <si>
    <t xml:space="preserve">You could hike for days and not see the same view twice at Mount Spokane State Park.
 One of Washington’s largest state parks, Mount Spokane has 100 miles of trails in the richly forested Selkirk Mountains. The summits of Kit Carson, Day Mountain and Mount Spokane are waiting to be conquered. The charming, historic Vista House atop Mount Spokane and the Quartz Mountain fire lookout provide stunning views of the Spokane Valley, the north Idaho panhandle and Canada. In early summer, hikers stroll among bear grass, lupine and other wildflowers, through Ponderosa pine and subalpine meadows. By late summer, the meadow grasses turn amber, huckleberries ripen and the fireweed is blooming.  </t>
  </si>
  <si>
    <t>All Washingtonians, visitors to the region and Ice Age floods fans should see Palouse Falls State Park at least once in their lifetime.
 Carved more than 13,000 years ago, Palouse Falls is among the last active waterfalls on the Ice Age floods path. This natural wonder was named Washington’s state waterfall in 2014, when the state Legislature passed a bill written by local schoolchildren, who advocated for the designation.
 Palouse Falls is an artist’s dream, and many a painter or shutterbug has set up an easel or camera and tripod to capture the falls in the changing light. Others make the trip in all four seasons, when the water is high, low or frozen, because they understand that once is not enough when it comes to seeing Washington’s own state waterfall.</t>
  </si>
  <si>
    <t>White in the winter, green in the spring, gold in the summer and fall, Pearrygin Lake State Park is a park for all seasons. 
 In springtime, the sunny weather and shrub-steppe landscape make this park a perfect escape from the late winter grays. The spring-fed lake is a fishing oasis, and the Rex Derr Trail allows hikers to take in the lake views and endless folding hills.  
 In summer, a late-afternoon breeze comes up, signaling social hour. Cabin neighbors chat across decks, tiny trailer enthusiasts compare their homes on wheels, and bicyclists confer about their epic rides. Families cook, and children splash in the shallow swim areas.</t>
  </si>
  <si>
    <t xml:space="preserve">The Potholes are the defining geologic feature of this eastern Washington park. A series of Ice Age flood-carved depressions in the earth, combined with the dynamics of the O’Sullivan Dam, created hundreds of tiny islands surrounded by “pothole” lakes. 
These little lakes make up half the O’Sullivan Reservoir, and Potholes State Park lies on the other side, where visitors find the lakes deeper and welcoming to boaters, fishers and swimmers. 
If you have a sleeping bag, eastern Washington is the place to sleep under the stars, or you can rent a cute cabin in the primitive campground. Either way, you’ll have fun and learn about natural history and geology at this fascinating park.  </t>
  </si>
  <si>
    <t>No trip to Spokane is complete without a stop at Riverside State Park. Approximately 9 miles from Spokane, Riverside provides recreational opportunities for almost every type of visitor. From mountain biking to horseback riding, rock climbing and hiking. Riverside has it all, if you have time!
 Riverside State Park occupies 12,000 acres along the Spokane and Little Spokane rivers just north of Spokane. With nearly 200,000 feet of shoreline, Riverside is the home to Ponderosa pines, lakes, marshes and a wide variety of wildlife. 
Riverside is close to the restaurants, shops and coffee stops of Spokane. Riverside State Park has everything a traveler could want, except more vacation time.</t>
  </si>
  <si>
    <t xml:space="preserve">The park’s ancient trees, having never been logged, form a landscape and ecosystem seldom seen nowadays, a canopy of towering evergreens so dense that minimal sunlight shines through. 
 Breathe in the crisp smell of conifers and feel the earth beneath your feet, then look up and marvel at the Rockport giants, some more than  250 feet tall. Check out the Discovery Center, which is open most weekends throughout the year, and ask about guided ranger walks. 
Wind your way down the loamy trail to the Skagit River Overlook, or try the steeper Sauk Mountain Trail on adjacent U.S. Forest Service land. This park has a trail for every ability level. </t>
  </si>
  <si>
    <t>Imagine standing at a place where Native American people encountered the Lewis and Clark Expedition on its westward journey. 
As most Washingtonians know, a Shoshone woman named Sacajawea was instrumental in the Expedition’s success. Not only did she work alongside the men, she was an interpreter and an emissary of peace between the white explorers and Native American tribes. 
As evening falls, stand on the riverside, and picture the area as it must have been in 1805. If you weren’t a Lewis and Clark buff before, you may find your curiosity piqued by this interesting park.</t>
  </si>
  <si>
    <t xml:space="preserve">As you enter Sun Lakes-Dry Falls, you may feel like you’re on another planet. The park is surrounded by one of Washington’s most striking and historically significant landscapes.
 Carved by Ice Age floods more than 13,000 years ago, the former waterfall was once four times the size of Niagara Falls. Today, the 400-foot-high, 3.5-mile-wide cliff overlooks a big sky and a landscape of deep gorges and dark, reflective lakes. The park is a notable site along the National Ice Age Floods Geologic Trail.
 Visitors will appreciate the Dry Falls Visitor Center, where interpretive displays tell the story of the floods and their effects on Washington’s landscape. </t>
  </si>
  <si>
    <t>Boaters and campers, come on down! 
 Twenty-Five Mile Creek State Park offers one of the top boat launch and moorage sites on spectacular Lake Chelan. 
 This small state park has a modern marina nearly halfway along the 50.5-mile lake. Use the park as your launch site to get on the water and set out for distant shores. 
 Discover Lake Chelan’s deep blue waters and its small shorefront communities before dropping anchor in a secluded turquoise cove or returning to the park, where a little store with a deck offers amenities and colorful sunsets.</t>
  </si>
  <si>
    <t xml:space="preserve">Washington is known around the world for its forests, lakes and waterfalls, and not many places showcase these icons as majestically as Wallace Falls State Park.
 A hiker’s paradise, Wallace Falls offers 12 miles of glorious foot trails. Let your feet (or snowshoes) take you up the Wallace River to powerful  Wallace Falls, with its three tiers of water rushing over rock and timber. Along the way, climb the trail to the lower, middle and upper viewpoints, and watch the waterfall tumble into the clear pools below. Up for a longer hike? Either head down an old logging road, or follow the Greg Ball Trail over several miles and junctures to Wallace and Jay lakes.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</si>
</sst>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m/d"/>
    <numFmt numFmtId="165" formatCode="00"/>
  </numFmts>
  <fonts count="13" x14ac:knownFonts="1">
    <font>
      <sz val="11"/>
      <color theme="1"/>
      <name val="Calibri"/>
      <family val="2"/>
      <scheme val="minor"/>
    </font>
    <font>
      <sz val="14"/>
      <color theme="1"/>
      <name val="Arial"/>
      <family val="2"/>
    </font>
    <font>
      <b/>
      <sz val="14"/>
      <color theme="0"/>
      <name val="Arial"/>
      <family val="2"/>
    </font>
    <font>
      <sz val="11"/>
      <color theme="1"/>
      <name val="Arial"/>
      <family val="2"/>
    </font>
    <font>
      <b/>
      <sz val="11"/>
      <color theme="1"/>
      <name val="Arial"/>
      <family val="2"/>
    </font>
    <font>
      <b/>
      <i/>
      <sz val="20"/>
      <color theme="1"/>
      <name val="Arial"/>
      <family val="2"/>
    </font>
    <font>
      <sz val="11"/>
      <color rgb="FF000000"/>
      <name val="Arial"/>
      <family val="2"/>
    </font>
    <font>
      <sz val="18"/>
      <color theme="0"/>
      <name val="Arial"/>
      <family val="2"/>
    </font>
    <font>
      <sz val="14"/>
      <color theme="9" tint="-0.249977111117893"/>
      <name val="Arial"/>
      <family val="2"/>
    </font>
    <font>
      <sz val="14"/>
      <color theme="4" tint="-0.499984740745262"/>
      <name val="Arial"/>
      <family val="2"/>
    </font>
    <font>
      <b/>
      <i/>
      <sz val="16"/>
      <color theme="1"/>
      <name val="Arial"/>
      <family val="2"/>
    </font>
    <font>
      <b/>
      <i/>
      <sz val="15"/>
      <color theme="1"/>
      <name val="Arial"/>
      <family val="2"/>
    </font>
    <font>
      <b/>
      <sz val="20"/>
      <color theme="1"/>
      <name val="Arial"/>
      <family val="2"/>
    </font>
  </fonts>
  <fills count="9">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bgColor rgb="FF9AC87A"/>
      </patternFill>
    </fill>
  </fills>
  <borders count="26">
    <border>
      <left/>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diagonal/>
    </border>
    <border>
      <left/>
      <right/>
      <top style="thin">
        <color theme="0"/>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theme="0"/>
      </left>
      <right/>
      <top style="thin">
        <color theme="0"/>
      </top>
      <bottom style="thin">
        <color theme="0"/>
      </bottom>
      <diagonal/>
    </border>
    <border>
      <left/>
      <right style="medium">
        <color indexed="64"/>
      </right>
      <top style="thin">
        <color theme="0"/>
      </top>
      <bottom/>
      <diagonal/>
    </border>
    <border>
      <left/>
      <right style="medium">
        <color indexed="64"/>
      </right>
      <top/>
      <bottom style="thin">
        <color theme="0"/>
      </bottom>
      <diagonal/>
    </border>
    <border>
      <left style="thin">
        <color rgb="FF000000"/>
      </left>
      <right style="thin">
        <color rgb="FF000000"/>
      </right>
      <top style="thin">
        <color rgb="FF000000"/>
      </top>
      <bottom style="thin">
        <color rgb="FF000000"/>
      </bottom>
      <diagonal/>
    </border>
    <border>
      <left/>
      <right style="thin">
        <color theme="0"/>
      </right>
      <top/>
      <bottom style="thin">
        <color theme="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indexed="64"/>
      </right>
      <top style="thin">
        <color indexed="64"/>
      </top>
      <bottom style="thin">
        <color indexed="64"/>
      </bottom>
      <diagonal/>
    </border>
  </borders>
  <cellStyleXfs count="1">
    <xf numFmtId="0" fontId="0" fillId="0" borderId="0"/>
  </cellStyleXfs>
  <cellXfs count="116">
    <xf numFmtId="0" fontId="0" fillId="0" borderId="0" xfId="0"/>
    <xf numFmtId="0" fontId="1" fillId="0" borderId="1" xfId="0" applyFont="1" applyBorder="1"/>
    <xf numFmtId="0" fontId="1" fillId="0" borderId="2" xfId="0" applyFont="1" applyBorder="1"/>
    <xf numFmtId="0" fontId="1" fillId="0" borderId="1" xfId="0" applyFont="1" applyBorder="1" applyAlignment="1">
      <alignment horizontal="center"/>
    </xf>
    <xf numFmtId="0" fontId="1" fillId="0" borderId="3" xfId="0" applyFont="1" applyBorder="1" applyAlignment="1">
      <alignment horizontal="center"/>
    </xf>
    <xf numFmtId="0" fontId="1" fillId="0" borderId="1" xfId="0" applyFont="1" applyBorder="1" applyProtection="1">
      <protection locked="0"/>
    </xf>
    <xf numFmtId="2" fontId="1" fillId="0" borderId="1" xfId="0" applyNumberFormat="1" applyFont="1" applyBorder="1" applyAlignment="1">
      <alignment horizontal="center"/>
    </xf>
    <xf numFmtId="0" fontId="1" fillId="0" borderId="3" xfId="0" applyFont="1" applyBorder="1" applyProtection="1">
      <protection locked="0"/>
    </xf>
    <xf numFmtId="2" fontId="1" fillId="0" borderId="3" xfId="0" applyNumberFormat="1" applyFont="1" applyBorder="1" applyAlignment="1">
      <alignment horizontal="center"/>
    </xf>
    <xf numFmtId="0" fontId="1" fillId="0" borderId="3" xfId="0" applyFont="1" applyBorder="1"/>
    <xf numFmtId="3" fontId="1" fillId="0" borderId="3" xfId="0" applyNumberFormat="1" applyFont="1" applyBorder="1" applyAlignment="1">
      <alignment horizontal="center"/>
    </xf>
    <xf numFmtId="3" fontId="1" fillId="0" borderId="1" xfId="0" applyNumberFormat="1" applyFont="1" applyBorder="1" applyAlignment="1">
      <alignment horizontal="center"/>
    </xf>
    <xf numFmtId="0" fontId="3" fillId="0" borderId="0" xfId="0" applyFont="1" applyAlignment="1"/>
    <xf numFmtId="0" fontId="4" fillId="0" borderId="4" xfId="0" applyFont="1" applyBorder="1" applyAlignment="1">
      <alignment vertical="center"/>
    </xf>
    <xf numFmtId="0" fontId="3" fillId="0" borderId="4" xfId="0" applyFont="1" applyBorder="1" applyAlignment="1"/>
    <xf numFmtId="0" fontId="3" fillId="0" borderId="4" xfId="0" applyFont="1" applyBorder="1" applyAlignment="1">
      <alignment vertical="center"/>
    </xf>
    <xf numFmtId="0" fontId="3" fillId="0" borderId="1" xfId="0" applyFont="1" applyBorder="1" applyAlignment="1"/>
    <xf numFmtId="0" fontId="3" fillId="2" borderId="1" xfId="0" applyFont="1" applyFill="1" applyBorder="1" applyAlignment="1">
      <alignment horizontal="center"/>
    </xf>
    <xf numFmtId="0" fontId="3" fillId="0" borderId="1" xfId="0" applyFont="1" applyBorder="1" applyAlignment="1">
      <alignment wrapText="1"/>
    </xf>
    <xf numFmtId="0" fontId="0" fillId="0" borderId="19" xfId="0" applyBorder="1" applyAlignment="1">
      <alignment vertical="center" wrapText="1"/>
    </xf>
    <xf numFmtId="1" fontId="4" fillId="0" borderId="4" xfId="0" applyNumberFormat="1" applyFont="1" applyBorder="1" applyAlignment="1">
      <alignment vertical="center"/>
    </xf>
    <xf numFmtId="1" fontId="3" fillId="0" borderId="4" xfId="0" applyNumberFormat="1" applyFont="1" applyBorder="1" applyAlignment="1">
      <alignment vertical="center"/>
    </xf>
    <xf numFmtId="1" fontId="0" fillId="0" borderId="19" xfId="0" applyNumberFormat="1" applyBorder="1" applyAlignment="1">
      <alignment vertical="center" wrapText="1"/>
    </xf>
    <xf numFmtId="1" fontId="3" fillId="0" borderId="0" xfId="0" applyNumberFormat="1" applyFont="1" applyAlignment="1"/>
    <xf numFmtId="0" fontId="1" fillId="0" borderId="20" xfId="0" applyFont="1" applyBorder="1"/>
    <xf numFmtId="0" fontId="3" fillId="0" borderId="1" xfId="0" applyFont="1" applyFill="1" applyBorder="1" applyAlignment="1">
      <alignment horizontal="center"/>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0" xfId="0" applyFont="1" applyFill="1" applyAlignment="1">
      <alignment wrapText="1"/>
    </xf>
    <xf numFmtId="0" fontId="3" fillId="0" borderId="15"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0" xfId="0" applyFont="1" applyAlignment="1">
      <alignment horizontal="center" vertical="center" wrapText="1"/>
    </xf>
    <xf numFmtId="0" fontId="3" fillId="0" borderId="5"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6" xfId="0" applyFont="1" applyBorder="1" applyAlignment="1">
      <alignment horizontal="center" vertical="center"/>
    </xf>
    <xf numFmtId="0" fontId="3" fillId="0" borderId="1" xfId="0" applyFont="1" applyFill="1" applyBorder="1" applyAlignment="1">
      <alignment horizontal="center" wrapText="1"/>
    </xf>
    <xf numFmtId="0" fontId="3" fillId="0" borderId="14" xfId="0" applyFont="1" applyFill="1" applyBorder="1" applyAlignment="1">
      <alignment horizontal="center" vertical="center"/>
    </xf>
    <xf numFmtId="0" fontId="3" fillId="0" borderId="4" xfId="0" applyFont="1" applyFill="1" applyBorder="1" applyAlignment="1">
      <alignment horizontal="center" vertical="center"/>
    </xf>
    <xf numFmtId="165" fontId="3" fillId="0" borderId="4" xfId="0" applyNumberFormat="1" applyFont="1" applyFill="1" applyBorder="1" applyAlignment="1">
      <alignment horizontal="center" vertical="center"/>
    </xf>
    <xf numFmtId="0" fontId="3" fillId="0" borderId="0" xfId="0" applyFont="1" applyAlignment="1">
      <alignment horizontal="center" vertical="center"/>
    </xf>
    <xf numFmtId="3" fontId="1" fillId="0" borderId="3" xfId="0" applyNumberFormat="1" applyFont="1" applyBorder="1" applyAlignment="1" applyProtection="1">
      <alignment horizontal="center"/>
      <protection locked="0"/>
    </xf>
    <xf numFmtId="3" fontId="1" fillId="0" borderId="1" xfId="0" applyNumberFormat="1" applyFont="1" applyBorder="1" applyAlignment="1" applyProtection="1">
      <alignment horizontal="center"/>
      <protection locked="0"/>
    </xf>
    <xf numFmtId="2" fontId="1" fillId="0" borderId="3" xfId="0" applyNumberFormat="1" applyFont="1" applyBorder="1" applyAlignment="1" applyProtection="1">
      <alignment horizontal="center"/>
      <protection locked="0"/>
    </xf>
    <xf numFmtId="2" fontId="1" fillId="0" borderId="1" xfId="0" applyNumberFormat="1" applyFont="1" applyBorder="1" applyAlignment="1" applyProtection="1">
      <alignment horizontal="center"/>
      <protection locked="0"/>
    </xf>
    <xf numFmtId="0" fontId="1" fillId="2" borderId="21" xfId="0" applyFont="1" applyFill="1" applyBorder="1" applyAlignment="1">
      <alignment horizontal="center"/>
    </xf>
    <xf numFmtId="0" fontId="8" fillId="4" borderId="0" xfId="0" applyFont="1" applyFill="1" applyBorder="1"/>
    <xf numFmtId="0" fontId="8" fillId="4" borderId="0" xfId="0" applyFont="1" applyFill="1" applyBorder="1" applyProtection="1">
      <protection locked="0"/>
    </xf>
    <xf numFmtId="2" fontId="8" fillId="4" borderId="0" xfId="0" applyNumberFormat="1" applyFont="1" applyFill="1" applyBorder="1" applyAlignment="1" applyProtection="1">
      <alignment horizontal="center"/>
      <protection locked="0"/>
    </xf>
    <xf numFmtId="2" fontId="8" fillId="4" borderId="0" xfId="0" applyNumberFormat="1" applyFont="1" applyFill="1" applyBorder="1" applyAlignment="1">
      <alignment horizontal="center"/>
    </xf>
    <xf numFmtId="3" fontId="8" fillId="4" borderId="0" xfId="0" applyNumberFormat="1" applyFont="1" applyFill="1" applyBorder="1" applyAlignment="1" applyProtection="1">
      <alignment horizontal="center"/>
      <protection locked="0"/>
    </xf>
    <xf numFmtId="0" fontId="8" fillId="4" borderId="0" xfId="0" applyFont="1" applyFill="1" applyBorder="1" applyAlignment="1">
      <alignment horizontal="center"/>
    </xf>
    <xf numFmtId="0" fontId="1" fillId="4" borderId="0" xfId="0" applyFont="1" applyFill="1" applyBorder="1"/>
    <xf numFmtId="0" fontId="1" fillId="4" borderId="0" xfId="0" applyFont="1" applyFill="1" applyBorder="1" applyAlignment="1">
      <alignment horizontal="center"/>
    </xf>
    <xf numFmtId="0" fontId="1" fillId="0" borderId="21" xfId="0" applyFont="1" applyFill="1" applyBorder="1" applyAlignment="1">
      <alignment horizontal="center"/>
    </xf>
    <xf numFmtId="164" fontId="1" fillId="6" borderId="24" xfId="0" applyNumberFormat="1" applyFont="1" applyFill="1" applyBorder="1" applyProtection="1">
      <protection locked="0"/>
    </xf>
    <xf numFmtId="164" fontId="1" fillId="7" borderId="24" xfId="0" applyNumberFormat="1" applyFont="1" applyFill="1" applyBorder="1" applyProtection="1">
      <protection locked="0"/>
    </xf>
    <xf numFmtId="3" fontId="1" fillId="6" borderId="24" xfId="0" applyNumberFormat="1" applyFont="1" applyFill="1" applyBorder="1" applyAlignment="1" applyProtection="1">
      <alignment horizontal="center"/>
      <protection locked="0"/>
    </xf>
    <xf numFmtId="0" fontId="2" fillId="8" borderId="24" xfId="0" applyFont="1" applyFill="1" applyBorder="1" applyAlignment="1" applyProtection="1">
      <alignment horizontal="center"/>
      <protection locked="0"/>
    </xf>
    <xf numFmtId="2" fontId="2" fillId="8" borderId="24" xfId="0" applyNumberFormat="1" applyFont="1" applyFill="1" applyBorder="1" applyAlignment="1" applyProtection="1">
      <alignment horizontal="center"/>
      <protection locked="0"/>
    </xf>
    <xf numFmtId="3" fontId="2" fillId="8" borderId="24" xfId="0" applyNumberFormat="1" applyFont="1" applyFill="1" applyBorder="1" applyAlignment="1" applyProtection="1">
      <alignment horizontal="center"/>
      <protection locked="0"/>
    </xf>
    <xf numFmtId="0" fontId="1" fillId="3" borderId="0" xfId="0" applyFont="1" applyFill="1" applyBorder="1" applyAlignment="1">
      <alignment horizontal="center"/>
    </xf>
    <xf numFmtId="0" fontId="1" fillId="3" borderId="0" xfId="0" applyFont="1" applyFill="1" applyBorder="1"/>
    <xf numFmtId="0" fontId="9" fillId="4" borderId="0" xfId="0" applyFont="1" applyFill="1" applyBorder="1"/>
    <xf numFmtId="0" fontId="7" fillId="4" borderId="0" xfId="0" applyFont="1" applyFill="1" applyBorder="1" applyAlignment="1">
      <alignment horizontal="left"/>
    </xf>
    <xf numFmtId="0" fontId="1" fillId="4" borderId="0" xfId="0" applyFont="1" applyFill="1" applyBorder="1" applyProtection="1">
      <protection locked="0"/>
    </xf>
    <xf numFmtId="2" fontId="1" fillId="4" borderId="0" xfId="0" applyNumberFormat="1" applyFont="1" applyFill="1" applyBorder="1" applyAlignment="1" applyProtection="1">
      <alignment horizontal="center"/>
      <protection locked="0"/>
    </xf>
    <xf numFmtId="2" fontId="1" fillId="4" borderId="0" xfId="0" applyNumberFormat="1" applyFont="1" applyFill="1" applyBorder="1" applyAlignment="1">
      <alignment horizontal="center"/>
    </xf>
    <xf numFmtId="3" fontId="1" fillId="4" borderId="0" xfId="0" applyNumberFormat="1" applyFont="1" applyFill="1" applyBorder="1" applyAlignment="1">
      <alignment horizontal="center"/>
    </xf>
    <xf numFmtId="0" fontId="1" fillId="5" borderId="24" xfId="0" applyFont="1" applyFill="1" applyBorder="1" applyProtection="1"/>
    <xf numFmtId="2" fontId="1" fillId="5" borderId="24" xfId="0" applyNumberFormat="1" applyFont="1" applyFill="1" applyBorder="1" applyAlignment="1" applyProtection="1">
      <alignment horizontal="center"/>
    </xf>
    <xf numFmtId="2" fontId="1" fillId="5" borderId="24" xfId="0" applyNumberFormat="1" applyFont="1" applyFill="1" applyBorder="1" applyAlignment="1">
      <alignment horizontal="center"/>
    </xf>
    <xf numFmtId="3" fontId="1" fillId="5" borderId="24" xfId="0" applyNumberFormat="1" applyFont="1" applyFill="1" applyBorder="1" applyAlignment="1">
      <alignment horizontal="center"/>
    </xf>
    <xf numFmtId="1" fontId="1" fillId="4" borderId="0" xfId="0" applyNumberFormat="1" applyFont="1" applyFill="1" applyBorder="1" applyAlignment="1" applyProtection="1">
      <alignment horizontal="center"/>
      <protection locked="0"/>
    </xf>
    <xf numFmtId="1" fontId="2" fillId="8" borderId="24" xfId="0" applyNumberFormat="1" applyFont="1" applyFill="1" applyBorder="1" applyAlignment="1" applyProtection="1">
      <alignment horizontal="center"/>
      <protection locked="0"/>
    </xf>
    <xf numFmtId="1" fontId="1" fillId="0" borderId="3" xfId="0" applyNumberFormat="1" applyFont="1" applyBorder="1" applyAlignment="1" applyProtection="1">
      <alignment horizontal="center"/>
      <protection locked="0"/>
    </xf>
    <xf numFmtId="1" fontId="1" fillId="0" borderId="1" xfId="0" applyNumberFormat="1" applyFont="1" applyBorder="1" applyAlignment="1" applyProtection="1">
      <alignment horizontal="center"/>
      <protection locked="0"/>
    </xf>
    <xf numFmtId="1" fontId="1" fillId="7" borderId="24" xfId="0" applyNumberFormat="1" applyFont="1" applyFill="1" applyBorder="1" applyAlignment="1" applyProtection="1">
      <alignment horizontal="center"/>
      <protection locked="0"/>
    </xf>
    <xf numFmtId="164" fontId="1" fillId="7" borderId="24" xfId="0" applyNumberFormat="1" applyFont="1" applyFill="1" applyBorder="1" applyAlignment="1" applyProtection="1">
      <alignment horizontal="center"/>
      <protection locked="0"/>
    </xf>
    <xf numFmtId="0" fontId="0" fillId="0" borderId="25" xfId="0" applyFill="1" applyBorder="1" applyAlignment="1">
      <alignment horizontal="center" vertical="center"/>
    </xf>
    <xf numFmtId="0" fontId="0" fillId="0" borderId="4" xfId="0" applyFill="1" applyBorder="1" applyAlignment="1">
      <alignment horizontal="center" vertical="center"/>
    </xf>
    <xf numFmtId="0" fontId="0" fillId="0" borderId="25" xfId="0" applyFill="1" applyBorder="1" applyAlignment="1">
      <alignment horizontal="center" vertical="center" wrapText="1"/>
    </xf>
    <xf numFmtId="0" fontId="0" fillId="0" borderId="25" xfId="0" applyFont="1" applyFill="1" applyBorder="1" applyAlignment="1">
      <alignment horizontal="center" vertical="center" wrapText="1"/>
    </xf>
    <xf numFmtId="0" fontId="0" fillId="0" borderId="4" xfId="0" applyFont="1" applyFill="1" applyBorder="1" applyAlignment="1">
      <alignment horizontal="center" vertical="center"/>
    </xf>
    <xf numFmtId="0" fontId="8" fillId="4" borderId="0" xfId="0" applyFont="1" applyFill="1" applyBorder="1" applyAlignment="1">
      <alignment horizontal="center"/>
    </xf>
    <xf numFmtId="2" fontId="5" fillId="0" borderId="23" xfId="0" applyNumberFormat="1" applyFont="1" applyFill="1" applyBorder="1" applyAlignment="1">
      <alignment horizontal="center" vertical="center"/>
    </xf>
    <xf numFmtId="2" fontId="5" fillId="0" borderId="22" xfId="0" applyNumberFormat="1" applyFont="1" applyFill="1" applyBorder="1" applyAlignment="1">
      <alignment horizontal="center" vertical="center"/>
    </xf>
    <xf numFmtId="3" fontId="5" fillId="0" borderId="23" xfId="0" applyNumberFormat="1" applyFont="1" applyFill="1" applyBorder="1" applyAlignment="1">
      <alignment horizontal="center" vertical="center"/>
    </xf>
    <xf numFmtId="3" fontId="5" fillId="0" borderId="22" xfId="0" applyNumberFormat="1" applyFont="1" applyFill="1" applyBorder="1" applyAlignment="1">
      <alignment horizontal="center" vertical="center"/>
    </xf>
    <xf numFmtId="0" fontId="11" fillId="0" borderId="23" xfId="0" applyFont="1" applyFill="1" applyBorder="1" applyAlignment="1">
      <alignment horizontal="center" vertical="center" wrapText="1"/>
    </xf>
    <xf numFmtId="0" fontId="11" fillId="0" borderId="22" xfId="0" applyFont="1" applyFill="1" applyBorder="1" applyAlignment="1">
      <alignment horizontal="center" vertical="center" wrapText="1"/>
    </xf>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0" xfId="0" applyFont="1" applyBorder="1" applyAlignment="1">
      <alignment horizontal="center" vertical="top"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1" fillId="0" borderId="11" xfId="0" applyFont="1" applyBorder="1" applyAlignment="1">
      <alignment horizontal="center" vertical="top" wrapText="1"/>
    </xf>
    <xf numFmtId="0" fontId="5" fillId="0" borderId="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1" fillId="0" borderId="6" xfId="0" applyFont="1" applyBorder="1" applyAlignment="1">
      <alignment horizontal="center"/>
    </xf>
    <xf numFmtId="0" fontId="1" fillId="0" borderId="17" xfId="0" applyFont="1" applyBorder="1" applyAlignment="1">
      <alignment horizontal="center"/>
    </xf>
    <xf numFmtId="0" fontId="1" fillId="0" borderId="0" xfId="0" applyFont="1" applyBorder="1" applyAlignment="1">
      <alignment horizontal="center"/>
    </xf>
    <xf numFmtId="0" fontId="1" fillId="0" borderId="9" xfId="0" applyFont="1" applyBorder="1" applyAlignment="1">
      <alignment horizontal="center"/>
    </xf>
    <xf numFmtId="0" fontId="1" fillId="0" borderId="12" xfId="0" applyFont="1" applyBorder="1" applyAlignment="1">
      <alignment horizontal="center"/>
    </xf>
    <xf numFmtId="0" fontId="1" fillId="0" borderId="18" xfId="0" applyFont="1" applyBorder="1" applyAlignment="1">
      <alignment horizontal="center"/>
    </xf>
    <xf numFmtId="0" fontId="12" fillId="0" borderId="12" xfId="0" applyFont="1" applyBorder="1" applyAlignment="1">
      <alignment horizontal="center"/>
    </xf>
    <xf numFmtId="0" fontId="12" fillId="0" borderId="18" xfId="0" applyFont="1" applyBorder="1" applyAlignment="1">
      <alignment horizontal="center"/>
    </xf>
    <xf numFmtId="0" fontId="7" fillId="4" borderId="0" xfId="0" applyFont="1" applyFill="1" applyBorder="1" applyAlignment="1">
      <alignment horizontal="left"/>
    </xf>
    <xf numFmtId="0" fontId="9" fillId="4" borderId="0" xfId="0" applyFont="1" applyFill="1" applyBorder="1" applyAlignment="1">
      <alignment horizontal="center"/>
    </xf>
    <xf numFmtId="2" fontId="10" fillId="0" borderId="23" xfId="0" applyNumberFormat="1" applyFont="1" applyFill="1" applyBorder="1" applyAlignment="1">
      <alignment horizontal="center" vertical="center"/>
    </xf>
    <xf numFmtId="2" fontId="10" fillId="0" borderId="22" xfId="0" applyNumberFormat="1" applyFont="1" applyFill="1" applyBorder="1" applyAlignment="1">
      <alignment horizontal="center" vertical="center"/>
    </xf>
    <xf numFmtId="3" fontId="10" fillId="0" borderId="23" xfId="0" applyNumberFormat="1" applyFont="1" applyFill="1" applyBorder="1" applyAlignment="1">
      <alignment horizontal="center" vertical="center"/>
    </xf>
    <xf numFmtId="3" fontId="10" fillId="0" borderId="22" xfId="0" applyNumberFormat="1" applyFont="1" applyFill="1" applyBorder="1" applyAlignment="1">
      <alignment horizontal="center" vertical="center"/>
    </xf>
  </cellXfs>
  <cellStyles count="1">
    <cellStyle name="Normal" xfId="0" builtinId="0"/>
  </cellStyles>
  <dxfs count="9">
    <dxf>
      <font>
        <b val="0"/>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1"/>
        <color theme="1"/>
        <name val="Arial"/>
        <scheme val="none"/>
      </font>
      <fill>
        <patternFill patternType="solid">
          <fgColor indexed="64"/>
          <bgColor theme="0"/>
        </patternFill>
      </fill>
      <alignment horizontal="center" vertical="bottom" textRotation="0" wrapText="0" indent="0" justifyLastLine="0" shrinkToFit="0" readingOrder="0"/>
      <border diagonalUp="0" diagonalDown="0" outline="0">
        <left/>
        <right style="thin">
          <color theme="0"/>
        </right>
        <top style="thin">
          <color theme="0"/>
        </top>
        <bottom style="thin">
          <color theme="0"/>
        </bottom>
      </border>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theme="0"/>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numFmt numFmtId="165"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7FB662"/>
      <color rgb="FF9AC8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2.jpg"/><Relationship Id="rId13" Type="http://schemas.openxmlformats.org/officeDocument/2006/relationships/image" Target="../media/image17.jpg"/><Relationship Id="rId18" Type="http://schemas.openxmlformats.org/officeDocument/2006/relationships/image" Target="../media/image22.jpg"/><Relationship Id="rId26" Type="http://schemas.openxmlformats.org/officeDocument/2006/relationships/image" Target="../media/image30.jpg"/><Relationship Id="rId3" Type="http://schemas.openxmlformats.org/officeDocument/2006/relationships/image" Target="../media/image7.jpg"/><Relationship Id="rId21" Type="http://schemas.openxmlformats.org/officeDocument/2006/relationships/image" Target="../media/image25.jpg"/><Relationship Id="rId7" Type="http://schemas.openxmlformats.org/officeDocument/2006/relationships/image" Target="../media/image11.jpg"/><Relationship Id="rId12" Type="http://schemas.openxmlformats.org/officeDocument/2006/relationships/image" Target="../media/image16.jpg"/><Relationship Id="rId17" Type="http://schemas.openxmlformats.org/officeDocument/2006/relationships/image" Target="../media/image21.jpg"/><Relationship Id="rId25" Type="http://schemas.openxmlformats.org/officeDocument/2006/relationships/image" Target="../media/image29.jpg"/><Relationship Id="rId2" Type="http://schemas.openxmlformats.org/officeDocument/2006/relationships/image" Target="../media/image6.jpg"/><Relationship Id="rId16" Type="http://schemas.openxmlformats.org/officeDocument/2006/relationships/image" Target="../media/image20.jpg"/><Relationship Id="rId20" Type="http://schemas.openxmlformats.org/officeDocument/2006/relationships/image" Target="../media/image24.jpg"/><Relationship Id="rId1" Type="http://schemas.openxmlformats.org/officeDocument/2006/relationships/image" Target="../media/image5.jpg"/><Relationship Id="rId6" Type="http://schemas.openxmlformats.org/officeDocument/2006/relationships/image" Target="../media/image10.jpg"/><Relationship Id="rId11" Type="http://schemas.openxmlformats.org/officeDocument/2006/relationships/image" Target="../media/image15.jpg"/><Relationship Id="rId24" Type="http://schemas.openxmlformats.org/officeDocument/2006/relationships/image" Target="../media/image28.jpg"/><Relationship Id="rId5" Type="http://schemas.openxmlformats.org/officeDocument/2006/relationships/image" Target="../media/image9.jpg"/><Relationship Id="rId15" Type="http://schemas.openxmlformats.org/officeDocument/2006/relationships/image" Target="../media/image19.jpg"/><Relationship Id="rId23" Type="http://schemas.openxmlformats.org/officeDocument/2006/relationships/image" Target="../media/image27.jpg"/><Relationship Id="rId10" Type="http://schemas.openxmlformats.org/officeDocument/2006/relationships/image" Target="../media/image14.jpg"/><Relationship Id="rId19" Type="http://schemas.openxmlformats.org/officeDocument/2006/relationships/image" Target="../media/image23.jpg"/><Relationship Id="rId4" Type="http://schemas.openxmlformats.org/officeDocument/2006/relationships/image" Target="../media/image8.jpg"/><Relationship Id="rId9" Type="http://schemas.openxmlformats.org/officeDocument/2006/relationships/image" Target="../media/image13.jpg"/><Relationship Id="rId14" Type="http://schemas.openxmlformats.org/officeDocument/2006/relationships/image" Target="../media/image18.jpg"/><Relationship Id="rId22" Type="http://schemas.openxmlformats.org/officeDocument/2006/relationships/image" Target="../media/image26.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352425</xdr:colOff>
          <xdr:row>2</xdr:row>
          <xdr:rowOff>47625</xdr:rowOff>
        </xdr:from>
        <xdr:to>
          <xdr:col>6</xdr:col>
          <xdr:colOff>250452</xdr:colOff>
          <xdr:row>10</xdr:row>
          <xdr:rowOff>56403</xdr:rowOff>
        </xdr:to>
        <xdr:pic>
          <xdr:nvPicPr>
            <xdr:cNvPr id="12" name="Picture 11"/>
            <xdr:cNvPicPr>
              <a:picLocks noChangeAspect="1" noChangeArrowheads="1"/>
              <a:extLst>
                <a:ext uri="{84589F7E-364E-4C9E-8A38-B11213B215E9}">
                  <a14:cameraTool cellRange="CoursePictures" spid="_x0000_s1951"/>
                </a:ext>
              </a:extLst>
            </xdr:cNvPicPr>
          </xdr:nvPicPr>
          <xdr:blipFill>
            <a:blip xmlns:r="http://schemas.openxmlformats.org/officeDocument/2006/relationships" r:embed="rId1"/>
            <a:srcRect/>
            <a:stretch>
              <a:fillRect/>
            </a:stretch>
          </xdr:blipFill>
          <xdr:spPr bwMode="auto">
            <a:xfrm>
              <a:off x="455146" y="467846"/>
              <a:ext cx="2895600" cy="18764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352425</xdr:colOff>
          <xdr:row>2</xdr:row>
          <xdr:rowOff>47625</xdr:rowOff>
        </xdr:from>
        <xdr:to>
          <xdr:col>6</xdr:col>
          <xdr:colOff>250452</xdr:colOff>
          <xdr:row>10</xdr:row>
          <xdr:rowOff>56403</xdr:rowOff>
        </xdr:to>
        <xdr:pic>
          <xdr:nvPicPr>
            <xdr:cNvPr id="3" name="Picture 2"/>
            <xdr:cNvPicPr>
              <a:picLocks noChangeAspect="1" noChangeArrowheads="1"/>
              <a:extLst>
                <a:ext uri="{84589F7E-364E-4C9E-8A38-B11213B215E9}">
                  <a14:cameraTool cellRange="CoursePictures" spid="_x0000_s3766"/>
                </a:ext>
              </a:extLst>
            </xdr:cNvPicPr>
          </xdr:nvPicPr>
          <xdr:blipFill>
            <a:blip xmlns:r="http://schemas.openxmlformats.org/officeDocument/2006/relationships" r:embed="rId1"/>
            <a:srcRect/>
            <a:stretch>
              <a:fillRect/>
            </a:stretch>
          </xdr:blipFill>
          <xdr:spPr bwMode="auto">
            <a:xfrm>
              <a:off x="455146" y="477184"/>
              <a:ext cx="2895600" cy="18764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8</xdr:col>
      <xdr:colOff>76200</xdr:colOff>
      <xdr:row>2</xdr:row>
      <xdr:rowOff>29110</xdr:rowOff>
    </xdr:from>
    <xdr:to>
      <xdr:col>8</xdr:col>
      <xdr:colOff>2819400</xdr:colOff>
      <xdr:row>2</xdr:row>
      <xdr:rowOff>1857910</xdr:rowOff>
    </xdr:to>
    <xdr:pic>
      <xdr:nvPicPr>
        <xdr:cNvPr id="4" name="Picture 3"/>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20100" y="2096035"/>
          <a:ext cx="2743200" cy="1828800"/>
        </a:xfrm>
        <a:prstGeom prst="rect">
          <a:avLst/>
        </a:prstGeom>
      </xdr:spPr>
    </xdr:pic>
    <xdr:clientData/>
  </xdr:twoCellAnchor>
  <xdr:twoCellAnchor editAs="oneCell">
    <xdr:from>
      <xdr:col>8</xdr:col>
      <xdr:colOff>76200</xdr:colOff>
      <xdr:row>3</xdr:row>
      <xdr:rowOff>28912</xdr:rowOff>
    </xdr:from>
    <xdr:to>
      <xdr:col>8</xdr:col>
      <xdr:colOff>2819400</xdr:colOff>
      <xdr:row>3</xdr:row>
      <xdr:rowOff>1857712</xdr:rowOff>
    </xdr:to>
    <xdr:pic>
      <xdr:nvPicPr>
        <xdr:cNvPr id="5" name="Picture 4"/>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20100" y="3972262"/>
          <a:ext cx="2743200" cy="1828800"/>
        </a:xfrm>
        <a:prstGeom prst="rect">
          <a:avLst/>
        </a:prstGeom>
      </xdr:spPr>
    </xdr:pic>
    <xdr:clientData/>
  </xdr:twoCellAnchor>
  <xdr:twoCellAnchor editAs="oneCell">
    <xdr:from>
      <xdr:col>8</xdr:col>
      <xdr:colOff>76200</xdr:colOff>
      <xdr:row>4</xdr:row>
      <xdr:rowOff>28714</xdr:rowOff>
    </xdr:from>
    <xdr:to>
      <xdr:col>8</xdr:col>
      <xdr:colOff>2819400</xdr:colOff>
      <xdr:row>4</xdr:row>
      <xdr:rowOff>1857514</xdr:rowOff>
    </xdr:to>
    <xdr:pic>
      <xdr:nvPicPr>
        <xdr:cNvPr id="6" name="Picture 5"/>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420100" y="5848489"/>
          <a:ext cx="2743200" cy="1828800"/>
        </a:xfrm>
        <a:prstGeom prst="rect">
          <a:avLst/>
        </a:prstGeom>
      </xdr:spPr>
    </xdr:pic>
    <xdr:clientData/>
  </xdr:twoCellAnchor>
  <xdr:twoCellAnchor editAs="oneCell">
    <xdr:from>
      <xdr:col>8</xdr:col>
      <xdr:colOff>76200</xdr:colOff>
      <xdr:row>5</xdr:row>
      <xdr:rowOff>28516</xdr:rowOff>
    </xdr:from>
    <xdr:to>
      <xdr:col>8</xdr:col>
      <xdr:colOff>2819400</xdr:colOff>
      <xdr:row>5</xdr:row>
      <xdr:rowOff>1857316</xdr:rowOff>
    </xdr:to>
    <xdr:pic>
      <xdr:nvPicPr>
        <xdr:cNvPr id="7" name="Picture 6"/>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420100" y="7724716"/>
          <a:ext cx="2743200" cy="1828800"/>
        </a:xfrm>
        <a:prstGeom prst="rect">
          <a:avLst/>
        </a:prstGeom>
        <a:ln>
          <a:solidFill>
            <a:schemeClr val="tx1"/>
          </a:solidFill>
        </a:ln>
      </xdr:spPr>
    </xdr:pic>
    <xdr:clientData/>
  </xdr:twoCellAnchor>
  <xdr:twoCellAnchor editAs="oneCell">
    <xdr:from>
      <xdr:col>8</xdr:col>
      <xdr:colOff>76200</xdr:colOff>
      <xdr:row>6</xdr:row>
      <xdr:rowOff>28318</xdr:rowOff>
    </xdr:from>
    <xdr:to>
      <xdr:col>8</xdr:col>
      <xdr:colOff>2819400</xdr:colOff>
      <xdr:row>6</xdr:row>
      <xdr:rowOff>1857118</xdr:rowOff>
    </xdr:to>
    <xdr:pic>
      <xdr:nvPicPr>
        <xdr:cNvPr id="8" name="Picture 7"/>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420100" y="9600943"/>
          <a:ext cx="2743200" cy="1828800"/>
        </a:xfrm>
        <a:prstGeom prst="rect">
          <a:avLst/>
        </a:prstGeom>
      </xdr:spPr>
    </xdr:pic>
    <xdr:clientData/>
  </xdr:twoCellAnchor>
  <xdr:twoCellAnchor editAs="oneCell">
    <xdr:from>
      <xdr:col>8</xdr:col>
      <xdr:colOff>76200</xdr:colOff>
      <xdr:row>7</xdr:row>
      <xdr:rowOff>28120</xdr:rowOff>
    </xdr:from>
    <xdr:to>
      <xdr:col>8</xdr:col>
      <xdr:colOff>2819400</xdr:colOff>
      <xdr:row>7</xdr:row>
      <xdr:rowOff>1856920</xdr:rowOff>
    </xdr:to>
    <xdr:pic>
      <xdr:nvPicPr>
        <xdr:cNvPr id="9" name="Picture 8"/>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20100" y="11477170"/>
          <a:ext cx="2743200" cy="1828800"/>
        </a:xfrm>
        <a:prstGeom prst="rect">
          <a:avLst/>
        </a:prstGeom>
      </xdr:spPr>
    </xdr:pic>
    <xdr:clientData/>
  </xdr:twoCellAnchor>
  <xdr:twoCellAnchor editAs="oneCell">
    <xdr:from>
      <xdr:col>8</xdr:col>
      <xdr:colOff>76200</xdr:colOff>
      <xdr:row>8</xdr:row>
      <xdr:rowOff>27922</xdr:rowOff>
    </xdr:from>
    <xdr:to>
      <xdr:col>8</xdr:col>
      <xdr:colOff>2819400</xdr:colOff>
      <xdr:row>8</xdr:row>
      <xdr:rowOff>1856722</xdr:rowOff>
    </xdr:to>
    <xdr:pic>
      <xdr:nvPicPr>
        <xdr:cNvPr id="10" name="Picture 9"/>
        <xdr:cNvPicPr>
          <a:picLocks/>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8420100" y="13353397"/>
          <a:ext cx="2743200" cy="1828800"/>
        </a:xfrm>
        <a:prstGeom prst="rect">
          <a:avLst/>
        </a:prstGeom>
      </xdr:spPr>
    </xdr:pic>
    <xdr:clientData/>
  </xdr:twoCellAnchor>
  <xdr:twoCellAnchor editAs="oneCell">
    <xdr:from>
      <xdr:col>8</xdr:col>
      <xdr:colOff>76200</xdr:colOff>
      <xdr:row>9</xdr:row>
      <xdr:rowOff>27724</xdr:rowOff>
    </xdr:from>
    <xdr:to>
      <xdr:col>8</xdr:col>
      <xdr:colOff>2819400</xdr:colOff>
      <xdr:row>9</xdr:row>
      <xdr:rowOff>1856524</xdr:rowOff>
    </xdr:to>
    <xdr:pic>
      <xdr:nvPicPr>
        <xdr:cNvPr id="11" name="Picture 10"/>
        <xdr:cNvPicPr>
          <a:picLocks/>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420100" y="15229624"/>
          <a:ext cx="2743200" cy="1828800"/>
        </a:xfrm>
        <a:prstGeom prst="rect">
          <a:avLst/>
        </a:prstGeom>
      </xdr:spPr>
    </xdr:pic>
    <xdr:clientData/>
  </xdr:twoCellAnchor>
  <xdr:twoCellAnchor editAs="oneCell">
    <xdr:from>
      <xdr:col>8</xdr:col>
      <xdr:colOff>76200</xdr:colOff>
      <xdr:row>10</xdr:row>
      <xdr:rowOff>27526</xdr:rowOff>
    </xdr:from>
    <xdr:to>
      <xdr:col>8</xdr:col>
      <xdr:colOff>2819400</xdr:colOff>
      <xdr:row>10</xdr:row>
      <xdr:rowOff>1856326</xdr:rowOff>
    </xdr:to>
    <xdr:pic>
      <xdr:nvPicPr>
        <xdr:cNvPr id="12" name="Picture 11"/>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420100" y="17105851"/>
          <a:ext cx="2743200" cy="1828800"/>
        </a:xfrm>
        <a:prstGeom prst="rect">
          <a:avLst/>
        </a:prstGeom>
      </xdr:spPr>
    </xdr:pic>
    <xdr:clientData/>
  </xdr:twoCellAnchor>
  <xdr:twoCellAnchor editAs="oneCell">
    <xdr:from>
      <xdr:col>8</xdr:col>
      <xdr:colOff>76200</xdr:colOff>
      <xdr:row>11</xdr:row>
      <xdr:rowOff>27328</xdr:rowOff>
    </xdr:from>
    <xdr:to>
      <xdr:col>8</xdr:col>
      <xdr:colOff>2819400</xdr:colOff>
      <xdr:row>11</xdr:row>
      <xdr:rowOff>1856128</xdr:rowOff>
    </xdr:to>
    <xdr:pic>
      <xdr:nvPicPr>
        <xdr:cNvPr id="13" name="Picture 12"/>
        <xdr:cNvPicPr>
          <a:picLocks/>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8420100" y="18982078"/>
          <a:ext cx="2743200" cy="1828800"/>
        </a:xfrm>
        <a:prstGeom prst="rect">
          <a:avLst/>
        </a:prstGeom>
      </xdr:spPr>
    </xdr:pic>
    <xdr:clientData/>
  </xdr:twoCellAnchor>
  <xdr:twoCellAnchor editAs="oneCell">
    <xdr:from>
      <xdr:col>8</xdr:col>
      <xdr:colOff>76200</xdr:colOff>
      <xdr:row>12</xdr:row>
      <xdr:rowOff>27130</xdr:rowOff>
    </xdr:from>
    <xdr:to>
      <xdr:col>8</xdr:col>
      <xdr:colOff>2819400</xdr:colOff>
      <xdr:row>12</xdr:row>
      <xdr:rowOff>1855930</xdr:rowOff>
    </xdr:to>
    <xdr:pic>
      <xdr:nvPicPr>
        <xdr:cNvPr id="14" name="Picture 13"/>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420100" y="20858305"/>
          <a:ext cx="2743200" cy="1828800"/>
        </a:xfrm>
        <a:prstGeom prst="rect">
          <a:avLst/>
        </a:prstGeom>
      </xdr:spPr>
    </xdr:pic>
    <xdr:clientData/>
  </xdr:twoCellAnchor>
  <xdr:twoCellAnchor editAs="oneCell">
    <xdr:from>
      <xdr:col>8</xdr:col>
      <xdr:colOff>76200</xdr:colOff>
      <xdr:row>13</xdr:row>
      <xdr:rowOff>26932</xdr:rowOff>
    </xdr:from>
    <xdr:to>
      <xdr:col>8</xdr:col>
      <xdr:colOff>2819400</xdr:colOff>
      <xdr:row>13</xdr:row>
      <xdr:rowOff>1855732</xdr:rowOff>
    </xdr:to>
    <xdr:pic>
      <xdr:nvPicPr>
        <xdr:cNvPr id="16" name="Picture 15"/>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8420100" y="22734532"/>
          <a:ext cx="2743200" cy="1828800"/>
        </a:xfrm>
        <a:prstGeom prst="rect">
          <a:avLst/>
        </a:prstGeom>
      </xdr:spPr>
    </xdr:pic>
    <xdr:clientData/>
  </xdr:twoCellAnchor>
  <xdr:twoCellAnchor editAs="oneCell">
    <xdr:from>
      <xdr:col>8</xdr:col>
      <xdr:colOff>76200</xdr:colOff>
      <xdr:row>14</xdr:row>
      <xdr:rowOff>26734</xdr:rowOff>
    </xdr:from>
    <xdr:to>
      <xdr:col>8</xdr:col>
      <xdr:colOff>2819400</xdr:colOff>
      <xdr:row>14</xdr:row>
      <xdr:rowOff>1855534</xdr:rowOff>
    </xdr:to>
    <xdr:pic>
      <xdr:nvPicPr>
        <xdr:cNvPr id="17" name="Picture 16"/>
        <xdr:cNvPicPr>
          <a:picLocks/>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8420100" y="24610759"/>
          <a:ext cx="2743200" cy="1828800"/>
        </a:xfrm>
        <a:prstGeom prst="rect">
          <a:avLst/>
        </a:prstGeom>
      </xdr:spPr>
    </xdr:pic>
    <xdr:clientData/>
  </xdr:twoCellAnchor>
  <xdr:twoCellAnchor editAs="oneCell">
    <xdr:from>
      <xdr:col>8</xdr:col>
      <xdr:colOff>76200</xdr:colOff>
      <xdr:row>16</xdr:row>
      <xdr:rowOff>26536</xdr:rowOff>
    </xdr:from>
    <xdr:to>
      <xdr:col>8</xdr:col>
      <xdr:colOff>2819400</xdr:colOff>
      <xdr:row>16</xdr:row>
      <xdr:rowOff>1855336</xdr:rowOff>
    </xdr:to>
    <xdr:pic>
      <xdr:nvPicPr>
        <xdr:cNvPr id="18" name="Picture 17"/>
        <xdr:cNvPicPr>
          <a:picLocks/>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8420100" y="28363411"/>
          <a:ext cx="2743200" cy="1828800"/>
        </a:xfrm>
        <a:prstGeom prst="rect">
          <a:avLst/>
        </a:prstGeom>
      </xdr:spPr>
    </xdr:pic>
    <xdr:clientData/>
  </xdr:twoCellAnchor>
  <xdr:twoCellAnchor editAs="oneCell">
    <xdr:from>
      <xdr:col>8</xdr:col>
      <xdr:colOff>76200</xdr:colOff>
      <xdr:row>15</xdr:row>
      <xdr:rowOff>26338</xdr:rowOff>
    </xdr:from>
    <xdr:to>
      <xdr:col>8</xdr:col>
      <xdr:colOff>2819400</xdr:colOff>
      <xdr:row>15</xdr:row>
      <xdr:rowOff>1855138</xdr:rowOff>
    </xdr:to>
    <xdr:pic>
      <xdr:nvPicPr>
        <xdr:cNvPr id="19" name="Picture 18"/>
        <xdr:cNvPicPr>
          <a:picLocks/>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8420100" y="26486788"/>
          <a:ext cx="2743200" cy="1828800"/>
        </a:xfrm>
        <a:prstGeom prst="rect">
          <a:avLst/>
        </a:prstGeom>
      </xdr:spPr>
    </xdr:pic>
    <xdr:clientData/>
  </xdr:twoCellAnchor>
  <xdr:twoCellAnchor editAs="oneCell">
    <xdr:from>
      <xdr:col>8</xdr:col>
      <xdr:colOff>76200</xdr:colOff>
      <xdr:row>17</xdr:row>
      <xdr:rowOff>26140</xdr:rowOff>
    </xdr:from>
    <xdr:to>
      <xdr:col>8</xdr:col>
      <xdr:colOff>2819400</xdr:colOff>
      <xdr:row>17</xdr:row>
      <xdr:rowOff>1854940</xdr:rowOff>
    </xdr:to>
    <xdr:pic>
      <xdr:nvPicPr>
        <xdr:cNvPr id="20" name="Picture 19"/>
        <xdr:cNvPicPr>
          <a:picLocks/>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8420100" y="30239440"/>
          <a:ext cx="2743200" cy="1828800"/>
        </a:xfrm>
        <a:prstGeom prst="rect">
          <a:avLst/>
        </a:prstGeom>
      </xdr:spPr>
    </xdr:pic>
    <xdr:clientData/>
  </xdr:twoCellAnchor>
  <xdr:twoCellAnchor editAs="oneCell">
    <xdr:from>
      <xdr:col>8</xdr:col>
      <xdr:colOff>76200</xdr:colOff>
      <xdr:row>18</xdr:row>
      <xdr:rowOff>25942</xdr:rowOff>
    </xdr:from>
    <xdr:to>
      <xdr:col>8</xdr:col>
      <xdr:colOff>2819400</xdr:colOff>
      <xdr:row>18</xdr:row>
      <xdr:rowOff>1854742</xdr:rowOff>
    </xdr:to>
    <xdr:pic>
      <xdr:nvPicPr>
        <xdr:cNvPr id="21" name="Picture 20"/>
        <xdr:cNvPicPr>
          <a:picLocks/>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8420100" y="32115667"/>
          <a:ext cx="2743200" cy="1828800"/>
        </a:xfrm>
        <a:prstGeom prst="rect">
          <a:avLst/>
        </a:prstGeom>
      </xdr:spPr>
    </xdr:pic>
    <xdr:clientData/>
  </xdr:twoCellAnchor>
  <xdr:twoCellAnchor editAs="oneCell">
    <xdr:from>
      <xdr:col>8</xdr:col>
      <xdr:colOff>76200</xdr:colOff>
      <xdr:row>19</xdr:row>
      <xdr:rowOff>25744</xdr:rowOff>
    </xdr:from>
    <xdr:to>
      <xdr:col>8</xdr:col>
      <xdr:colOff>2819400</xdr:colOff>
      <xdr:row>19</xdr:row>
      <xdr:rowOff>1854544</xdr:rowOff>
    </xdr:to>
    <xdr:pic>
      <xdr:nvPicPr>
        <xdr:cNvPr id="22" name="Picture 21"/>
        <xdr:cNvPicPr>
          <a:picLocks/>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8420100" y="33991894"/>
          <a:ext cx="2743200" cy="1828800"/>
        </a:xfrm>
        <a:prstGeom prst="rect">
          <a:avLst/>
        </a:prstGeom>
      </xdr:spPr>
    </xdr:pic>
    <xdr:clientData/>
  </xdr:twoCellAnchor>
  <xdr:twoCellAnchor editAs="oneCell">
    <xdr:from>
      <xdr:col>8</xdr:col>
      <xdr:colOff>76200</xdr:colOff>
      <xdr:row>20</xdr:row>
      <xdr:rowOff>25546</xdr:rowOff>
    </xdr:from>
    <xdr:to>
      <xdr:col>8</xdr:col>
      <xdr:colOff>2819400</xdr:colOff>
      <xdr:row>20</xdr:row>
      <xdr:rowOff>1854346</xdr:rowOff>
    </xdr:to>
    <xdr:pic>
      <xdr:nvPicPr>
        <xdr:cNvPr id="23" name="Picture 22"/>
        <xdr:cNvPicPr>
          <a:picLocks/>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8420100" y="35868121"/>
          <a:ext cx="2743200" cy="1828800"/>
        </a:xfrm>
        <a:prstGeom prst="rect">
          <a:avLst/>
        </a:prstGeom>
      </xdr:spPr>
    </xdr:pic>
    <xdr:clientData/>
  </xdr:twoCellAnchor>
  <xdr:twoCellAnchor editAs="oneCell">
    <xdr:from>
      <xdr:col>8</xdr:col>
      <xdr:colOff>76200</xdr:colOff>
      <xdr:row>21</xdr:row>
      <xdr:rowOff>25348</xdr:rowOff>
    </xdr:from>
    <xdr:to>
      <xdr:col>8</xdr:col>
      <xdr:colOff>2819400</xdr:colOff>
      <xdr:row>21</xdr:row>
      <xdr:rowOff>1854148</xdr:rowOff>
    </xdr:to>
    <xdr:pic>
      <xdr:nvPicPr>
        <xdr:cNvPr id="24" name="Picture 23"/>
        <xdr:cNvPicPr>
          <a:picLocks/>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8420100" y="37744348"/>
          <a:ext cx="2743200" cy="1828800"/>
        </a:xfrm>
        <a:prstGeom prst="rect">
          <a:avLst/>
        </a:prstGeom>
      </xdr:spPr>
    </xdr:pic>
    <xdr:clientData/>
  </xdr:twoCellAnchor>
  <xdr:twoCellAnchor editAs="oneCell">
    <xdr:from>
      <xdr:col>8</xdr:col>
      <xdr:colOff>76200</xdr:colOff>
      <xdr:row>22</xdr:row>
      <xdr:rowOff>25150</xdr:rowOff>
    </xdr:from>
    <xdr:to>
      <xdr:col>8</xdr:col>
      <xdr:colOff>2819400</xdr:colOff>
      <xdr:row>22</xdr:row>
      <xdr:rowOff>1853950</xdr:rowOff>
    </xdr:to>
    <xdr:pic>
      <xdr:nvPicPr>
        <xdr:cNvPr id="25" name="Picture 24"/>
        <xdr:cNvPicPr>
          <a:picLocks/>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8420100" y="39620575"/>
          <a:ext cx="2743200" cy="1828800"/>
        </a:xfrm>
        <a:prstGeom prst="rect">
          <a:avLst/>
        </a:prstGeom>
      </xdr:spPr>
    </xdr:pic>
    <xdr:clientData/>
  </xdr:twoCellAnchor>
  <xdr:twoCellAnchor editAs="oneCell">
    <xdr:from>
      <xdr:col>8</xdr:col>
      <xdr:colOff>76200</xdr:colOff>
      <xdr:row>23</xdr:row>
      <xdr:rowOff>24952</xdr:rowOff>
    </xdr:from>
    <xdr:to>
      <xdr:col>8</xdr:col>
      <xdr:colOff>2819400</xdr:colOff>
      <xdr:row>23</xdr:row>
      <xdr:rowOff>1853752</xdr:rowOff>
    </xdr:to>
    <xdr:pic>
      <xdr:nvPicPr>
        <xdr:cNvPr id="26" name="Picture 25"/>
        <xdr:cNvPicPr>
          <a:picLocks/>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8420100" y="41496802"/>
          <a:ext cx="2743200" cy="1828800"/>
        </a:xfrm>
        <a:prstGeom prst="rect">
          <a:avLst/>
        </a:prstGeom>
      </xdr:spPr>
    </xdr:pic>
    <xdr:clientData/>
  </xdr:twoCellAnchor>
  <xdr:twoCellAnchor editAs="oneCell">
    <xdr:from>
      <xdr:col>8</xdr:col>
      <xdr:colOff>76200</xdr:colOff>
      <xdr:row>24</xdr:row>
      <xdr:rowOff>24754</xdr:rowOff>
    </xdr:from>
    <xdr:to>
      <xdr:col>8</xdr:col>
      <xdr:colOff>2819400</xdr:colOff>
      <xdr:row>24</xdr:row>
      <xdr:rowOff>1853554</xdr:rowOff>
    </xdr:to>
    <xdr:pic>
      <xdr:nvPicPr>
        <xdr:cNvPr id="27" name="Picture 26"/>
        <xdr:cNvPicPr>
          <a:picLocks/>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8420100" y="43373029"/>
          <a:ext cx="2743200" cy="1828800"/>
        </a:xfrm>
        <a:prstGeom prst="rect">
          <a:avLst/>
        </a:prstGeom>
      </xdr:spPr>
    </xdr:pic>
    <xdr:clientData/>
  </xdr:twoCellAnchor>
  <xdr:twoCellAnchor editAs="oneCell">
    <xdr:from>
      <xdr:col>8</xdr:col>
      <xdr:colOff>76200</xdr:colOff>
      <xdr:row>25</xdr:row>
      <xdr:rowOff>24556</xdr:rowOff>
    </xdr:from>
    <xdr:to>
      <xdr:col>8</xdr:col>
      <xdr:colOff>2819400</xdr:colOff>
      <xdr:row>25</xdr:row>
      <xdr:rowOff>1853356</xdr:rowOff>
    </xdr:to>
    <xdr:pic>
      <xdr:nvPicPr>
        <xdr:cNvPr id="28" name="Picture 27"/>
        <xdr:cNvPicPr>
          <a:picLocks/>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8420100" y="45249256"/>
          <a:ext cx="2743200" cy="1828800"/>
        </a:xfrm>
        <a:prstGeom prst="rect">
          <a:avLst/>
        </a:prstGeom>
      </xdr:spPr>
    </xdr:pic>
    <xdr:clientData/>
  </xdr:twoCellAnchor>
  <xdr:twoCellAnchor editAs="oneCell">
    <xdr:from>
      <xdr:col>8</xdr:col>
      <xdr:colOff>76200</xdr:colOff>
      <xdr:row>26</xdr:row>
      <xdr:rowOff>24358</xdr:rowOff>
    </xdr:from>
    <xdr:to>
      <xdr:col>8</xdr:col>
      <xdr:colOff>2819400</xdr:colOff>
      <xdr:row>26</xdr:row>
      <xdr:rowOff>1853158</xdr:rowOff>
    </xdr:to>
    <xdr:pic>
      <xdr:nvPicPr>
        <xdr:cNvPr id="29" name="Picture 28"/>
        <xdr:cNvPicPr>
          <a:picLocks/>
        </xdr:cNvPicPr>
      </xdr:nvPicPr>
      <xdr:blipFill>
        <a:blip xmlns:r="http://schemas.openxmlformats.org/officeDocument/2006/relationships" r:embed="rId25">
          <a:extLst>
            <a:ext uri="{28A0092B-C50C-407E-A947-70E740481C1C}">
              <a14:useLocalDpi xmlns:a14="http://schemas.microsoft.com/office/drawing/2010/main" val="0"/>
            </a:ext>
          </a:extLst>
        </a:blip>
        <a:stretch>
          <a:fillRect/>
        </a:stretch>
      </xdr:blipFill>
      <xdr:spPr>
        <a:xfrm>
          <a:off x="8420100" y="47125483"/>
          <a:ext cx="2743200" cy="1828800"/>
        </a:xfrm>
        <a:prstGeom prst="rect">
          <a:avLst/>
        </a:prstGeom>
      </xdr:spPr>
    </xdr:pic>
    <xdr:clientData/>
  </xdr:twoCellAnchor>
  <xdr:twoCellAnchor editAs="oneCell">
    <xdr:from>
      <xdr:col>8</xdr:col>
      <xdr:colOff>76200</xdr:colOff>
      <xdr:row>1</xdr:row>
      <xdr:rowOff>29308</xdr:rowOff>
    </xdr:from>
    <xdr:to>
      <xdr:col>8</xdr:col>
      <xdr:colOff>2819400</xdr:colOff>
      <xdr:row>1</xdr:row>
      <xdr:rowOff>1858108</xdr:rowOff>
    </xdr:to>
    <xdr:pic>
      <xdr:nvPicPr>
        <xdr:cNvPr id="58" name="Picture 57"/>
        <xdr:cNvPicPr>
          <a:picLocks/>
        </xdr:cNvPicPr>
      </xdr:nvPicPr>
      <xdr:blipFill>
        <a:blip xmlns:r="http://schemas.openxmlformats.org/officeDocument/2006/relationships" r:embed="rId26">
          <a:extLst>
            <a:ext uri="{28A0092B-C50C-407E-A947-70E740481C1C}">
              <a14:useLocalDpi xmlns:a14="http://schemas.microsoft.com/office/drawing/2010/main" val="0"/>
            </a:ext>
          </a:extLst>
        </a:blip>
        <a:stretch>
          <a:fillRect/>
        </a:stretch>
      </xdr:blipFill>
      <xdr:spPr>
        <a:xfrm>
          <a:off x="8420100" y="219808"/>
          <a:ext cx="2743200" cy="1828800"/>
        </a:xfrm>
        <a:prstGeom prst="rect">
          <a:avLst/>
        </a:prstGeom>
        <a:solidFill>
          <a:schemeClr val="bg1"/>
        </a:solidFill>
      </xdr:spPr>
    </xdr:pic>
    <xdr:clientData/>
  </xdr:twoCellAnchor>
</xdr:wsDr>
</file>

<file path=xl/tables/table1.xml><?xml version="1.0" encoding="utf-8"?>
<table xmlns="http://schemas.openxmlformats.org/spreadsheetml/2006/main" id="2" name="Table2" displayName="Table2" ref="D1:J27" totalsRowShown="0" headerRowDxfId="8" dataDxfId="7">
  <autoFilter ref="D1:J27"/>
  <tableColumns count="7">
    <tableColumn id="1" name="Miles" dataDxfId="6"/>
    <tableColumn id="3" name="#" dataDxfId="5"/>
    <tableColumn id="4" name="State" dataDxfId="4"/>
    <tableColumn id="2" name="Top Course" dataDxfId="3"/>
    <tableColumn id="6" name="State#" dataDxfId="2"/>
    <tableColumn id="5" name="Picture" dataDxfId="1"/>
    <tableColumn id="7" name="Notes"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R133"/>
  <sheetViews>
    <sheetView tabSelected="1" zoomScale="102" zoomScaleNormal="102" workbookViewId="0">
      <pane xSplit="8" ySplit="13" topLeftCell="I14" activePane="bottomRight" state="frozen"/>
      <selection activeCell="A2" sqref="A2"/>
      <selection pane="topRight" activeCell="H2" sqref="H2"/>
      <selection pane="bottomLeft" activeCell="A14" sqref="A14"/>
      <selection pane="bottomRight" activeCell="I4" sqref="I4"/>
    </sheetView>
  </sheetViews>
  <sheetFormatPr defaultRowHeight="18" x14ac:dyDescent="0.25"/>
  <cols>
    <col min="1" max="1" width="1.5703125" style="1" customWidth="1"/>
    <col min="2" max="5" width="9.140625" style="1"/>
    <col min="6" max="6" width="8.5703125" style="1" customWidth="1"/>
    <col min="7" max="7" width="9.140625" style="1"/>
    <col min="8" max="8" width="1.5703125" style="1" customWidth="1"/>
    <col min="9" max="9" width="8.28515625" style="3" bestFit="1" customWidth="1"/>
    <col min="10" max="10" width="37.140625" style="5" customWidth="1"/>
    <col min="11" max="11" width="11.85546875" style="75" bestFit="1" customWidth="1"/>
    <col min="12" max="12" width="11.5703125" style="6" bestFit="1" customWidth="1"/>
    <col min="13" max="13" width="12.7109375" style="11" bestFit="1" customWidth="1"/>
    <col min="14" max="14" width="0.85546875" style="1" customWidth="1"/>
    <col min="15" max="15" width="29.140625" style="3" customWidth="1"/>
    <col min="16" max="16" width="0.85546875" style="1" customWidth="1"/>
    <col min="17" max="17" width="1.5703125" style="1" customWidth="1"/>
    <col min="18" max="16384" width="9.140625" style="1"/>
  </cols>
  <sheetData>
    <row r="1" spans="1:18" ht="7.5" customHeight="1" x14ac:dyDescent="0.25">
      <c r="A1" s="45"/>
      <c r="B1" s="83" t="str">
        <f>VLOOKUP(O4, Table2[#All], 5, TRUE)</f>
        <v>State00</v>
      </c>
      <c r="C1" s="83"/>
      <c r="D1" s="83"/>
      <c r="E1" s="83"/>
      <c r="F1" s="83"/>
      <c r="G1" s="51"/>
      <c r="H1" s="51"/>
      <c r="I1" s="52"/>
      <c r="J1" s="64"/>
      <c r="K1" s="72"/>
      <c r="L1" s="66"/>
      <c r="M1" s="67"/>
      <c r="N1" s="51"/>
      <c r="O1" s="52"/>
      <c r="P1" s="51"/>
      <c r="Q1" s="51"/>
      <c r="R1" s="2"/>
    </row>
    <row r="2" spans="1:18" ht="27" thickBot="1" x14ac:dyDescent="0.45">
      <c r="A2" s="51"/>
      <c r="B2" s="108" t="s">
        <v>178</v>
      </c>
      <c r="C2" s="108"/>
      <c r="D2" s="108"/>
      <c r="E2" s="108"/>
      <c r="F2" s="108"/>
      <c r="G2" s="109"/>
      <c r="H2" s="51"/>
      <c r="I2" s="110" t="s">
        <v>182</v>
      </c>
      <c r="J2" s="110"/>
      <c r="K2" s="110"/>
      <c r="L2" s="110"/>
      <c r="M2" s="110"/>
      <c r="N2" s="110"/>
      <c r="O2" s="110"/>
      <c r="P2" s="63"/>
      <c r="Q2" s="51"/>
      <c r="R2" s="2"/>
    </row>
    <row r="3" spans="1:18" x14ac:dyDescent="0.25">
      <c r="A3" s="51"/>
      <c r="B3" s="102"/>
      <c r="C3" s="102"/>
      <c r="D3" s="102"/>
      <c r="E3" s="102"/>
      <c r="F3" s="102"/>
      <c r="G3" s="103"/>
      <c r="H3" s="61"/>
      <c r="I3" s="57" t="s">
        <v>6</v>
      </c>
      <c r="J3" s="57" t="s">
        <v>0</v>
      </c>
      <c r="K3" s="73" t="s">
        <v>1</v>
      </c>
      <c r="L3" s="57" t="s">
        <v>2</v>
      </c>
      <c r="M3" s="59" t="s">
        <v>5</v>
      </c>
      <c r="N3" s="61"/>
      <c r="O3" s="44" t="s">
        <v>3</v>
      </c>
      <c r="P3" s="61"/>
      <c r="Q3" s="51"/>
      <c r="R3" s="2"/>
    </row>
    <row r="4" spans="1:18" x14ac:dyDescent="0.25">
      <c r="A4" s="51"/>
      <c r="B4" s="104"/>
      <c r="C4" s="104"/>
      <c r="D4" s="104"/>
      <c r="E4" s="104"/>
      <c r="F4" s="104"/>
      <c r="G4" s="105"/>
      <c r="H4" s="61"/>
      <c r="I4" s="77"/>
      <c r="J4" s="55"/>
      <c r="K4" s="76"/>
      <c r="L4" s="69" t="str">
        <f>IF(K4&gt;0,M4/2200,"")</f>
        <v/>
      </c>
      <c r="M4" s="71" t="str">
        <f>IF(K4&gt;0, VLOOKUP(J4,Data!A$1:B$94, 2,FALSE)*K4,"")</f>
        <v/>
      </c>
      <c r="N4" s="61"/>
      <c r="O4" s="84">
        <f>SUM(L:L)</f>
        <v>0</v>
      </c>
      <c r="P4" s="61"/>
      <c r="Q4" s="51"/>
      <c r="R4" s="2"/>
    </row>
    <row r="5" spans="1:18" ht="18.75" thickBot="1" x14ac:dyDescent="0.3">
      <c r="A5" s="51"/>
      <c r="B5" s="104"/>
      <c r="C5" s="104"/>
      <c r="D5" s="104"/>
      <c r="E5" s="104"/>
      <c r="F5" s="104"/>
      <c r="G5" s="105"/>
      <c r="H5" s="61"/>
      <c r="I5" s="77"/>
      <c r="J5" s="55"/>
      <c r="K5" s="76"/>
      <c r="L5" s="70" t="str">
        <f>IF(K5&gt;0,M5/2200,"")</f>
        <v/>
      </c>
      <c r="M5" s="71" t="str">
        <f>IF(K5&gt;0, VLOOKUP(J5,Data!A$1:B$94, 2,FALSE)*K5,"")</f>
        <v/>
      </c>
      <c r="N5" s="61"/>
      <c r="O5" s="85"/>
      <c r="P5" s="61"/>
      <c r="Q5" s="51"/>
      <c r="R5" s="2"/>
    </row>
    <row r="6" spans="1:18" ht="18.75" thickBot="1" x14ac:dyDescent="0.3">
      <c r="A6" s="51"/>
      <c r="B6" s="104"/>
      <c r="C6" s="104"/>
      <c r="D6" s="104"/>
      <c r="E6" s="104"/>
      <c r="F6" s="104"/>
      <c r="G6" s="105"/>
      <c r="H6" s="61"/>
      <c r="I6" s="77"/>
      <c r="J6" s="55"/>
      <c r="K6" s="76"/>
      <c r="L6" s="70" t="str">
        <f t="shared" ref="L6:L69" si="0">IF(K6&gt;0,M6/2200,"")</f>
        <v/>
      </c>
      <c r="M6" s="71" t="str">
        <f>IF(K6&gt;0, VLOOKUP(J6,Data!A$1:B$94, 2,FALSE)*K6,"")</f>
        <v/>
      </c>
      <c r="N6" s="61"/>
      <c r="O6" s="60"/>
      <c r="P6" s="61"/>
      <c r="Q6" s="51"/>
      <c r="R6" s="2"/>
    </row>
    <row r="7" spans="1:18" x14ac:dyDescent="0.25">
      <c r="A7" s="51"/>
      <c r="B7" s="104"/>
      <c r="C7" s="104"/>
      <c r="D7" s="104"/>
      <c r="E7" s="104"/>
      <c r="F7" s="104"/>
      <c r="G7" s="105"/>
      <c r="H7" s="61"/>
      <c r="I7" s="77"/>
      <c r="J7" s="55"/>
      <c r="K7" s="76"/>
      <c r="L7" s="70" t="str">
        <f t="shared" si="0"/>
        <v/>
      </c>
      <c r="M7" s="71" t="str">
        <f>IF(K7&gt;0, VLOOKUP(J7,Data!A$1:B$94, 2,FALSE)*K7,"")</f>
        <v/>
      </c>
      <c r="N7" s="61"/>
      <c r="O7" s="53" t="s">
        <v>180</v>
      </c>
      <c r="P7" s="61"/>
      <c r="Q7" s="51"/>
      <c r="R7" s="2"/>
    </row>
    <row r="8" spans="1:18" x14ac:dyDescent="0.25">
      <c r="A8" s="51"/>
      <c r="B8" s="104"/>
      <c r="C8" s="104"/>
      <c r="D8" s="104"/>
      <c r="E8" s="104"/>
      <c r="F8" s="104"/>
      <c r="G8" s="105"/>
      <c r="H8" s="61"/>
      <c r="I8" s="77"/>
      <c r="J8" s="55"/>
      <c r="K8" s="76"/>
      <c r="L8" s="70" t="str">
        <f t="shared" si="0"/>
        <v/>
      </c>
      <c r="M8" s="71" t="str">
        <f>IF(K8&gt;0, VLOOKUP(J8,Data!A$1:B$94, 2,FALSE)*K8,"")</f>
        <v/>
      </c>
      <c r="N8" s="61"/>
      <c r="O8" s="88" t="str">
        <f>VLOOKUP(O4, Table2[#All], 4, TRUE)</f>
        <v>Enter your activities for your first park!</v>
      </c>
      <c r="P8" s="61"/>
      <c r="Q8" s="51"/>
      <c r="R8" s="2"/>
    </row>
    <row r="9" spans="1:18" ht="18.75" thickBot="1" x14ac:dyDescent="0.3">
      <c r="A9" s="51"/>
      <c r="B9" s="104"/>
      <c r="C9" s="104"/>
      <c r="D9" s="104"/>
      <c r="E9" s="104"/>
      <c r="F9" s="104"/>
      <c r="G9" s="105"/>
      <c r="H9" s="61"/>
      <c r="I9" s="77"/>
      <c r="J9" s="55"/>
      <c r="K9" s="76"/>
      <c r="L9" s="70" t="str">
        <f t="shared" si="0"/>
        <v/>
      </c>
      <c r="M9" s="71" t="str">
        <f>IF(K9&gt;0, VLOOKUP(J9,Data!A$1:B$94, 2,FALSE)*K9,"")</f>
        <v/>
      </c>
      <c r="N9" s="61"/>
      <c r="O9" s="89"/>
      <c r="P9" s="61"/>
      <c r="Q9" s="51"/>
      <c r="R9" s="2"/>
    </row>
    <row r="10" spans="1:18" ht="18.75" thickBot="1" x14ac:dyDescent="0.3">
      <c r="A10" s="51"/>
      <c r="B10" s="106"/>
      <c r="C10" s="106"/>
      <c r="D10" s="106"/>
      <c r="E10" s="106"/>
      <c r="F10" s="106"/>
      <c r="G10" s="107"/>
      <c r="H10" s="61"/>
      <c r="I10" s="77"/>
      <c r="J10" s="55"/>
      <c r="K10" s="76"/>
      <c r="L10" s="70" t="str">
        <f t="shared" si="0"/>
        <v/>
      </c>
      <c r="M10" s="71" t="str">
        <f>IF(K10&gt;0, VLOOKUP(J10,Data!A$1:B$94, 2,FALSE)*K10,"")</f>
        <v/>
      </c>
      <c r="N10" s="61"/>
      <c r="O10" s="60"/>
      <c r="P10" s="61"/>
      <c r="Q10" s="51"/>
      <c r="R10" s="2"/>
    </row>
    <row r="11" spans="1:18" x14ac:dyDescent="0.25">
      <c r="A11" s="51"/>
      <c r="B11" s="96" t="str">
        <f>VLOOKUP(O4, Table2[#All], 3, TRUE)</f>
        <v>Getting Started</v>
      </c>
      <c r="C11" s="96"/>
      <c r="D11" s="96"/>
      <c r="E11" s="96"/>
      <c r="F11" s="96"/>
      <c r="G11" s="97"/>
      <c r="H11" s="61"/>
      <c r="I11" s="77"/>
      <c r="J11" s="55"/>
      <c r="K11" s="76"/>
      <c r="L11" s="70" t="str">
        <f t="shared" si="0"/>
        <v/>
      </c>
      <c r="M11" s="71" t="str">
        <f>IF(K11&gt;0, VLOOKUP(J11,Data!A$1:B$94, 2,FALSE)*K11,"")</f>
        <v/>
      </c>
      <c r="N11" s="61"/>
      <c r="O11" s="44" t="s">
        <v>7</v>
      </c>
      <c r="P11" s="61"/>
      <c r="Q11" s="51"/>
      <c r="R11" s="2"/>
    </row>
    <row r="12" spans="1:18" x14ac:dyDescent="0.25">
      <c r="A12" s="51"/>
      <c r="B12" s="98"/>
      <c r="C12" s="98"/>
      <c r="D12" s="98"/>
      <c r="E12" s="98"/>
      <c r="F12" s="98"/>
      <c r="G12" s="99"/>
      <c r="H12" s="61"/>
      <c r="I12" s="77"/>
      <c r="J12" s="55"/>
      <c r="K12" s="76"/>
      <c r="L12" s="70" t="str">
        <f t="shared" si="0"/>
        <v/>
      </c>
      <c r="M12" s="71" t="str">
        <f>IF(K12&gt;0, VLOOKUP(J12,Data!A$1:B$94, 2,FALSE)*K12,"")</f>
        <v/>
      </c>
      <c r="N12" s="61"/>
      <c r="O12" s="86">
        <f>SUMIF(M4:M95,"&gt;0")-SUMIF(M4:M95,"&lt;0")</f>
        <v>0</v>
      </c>
      <c r="P12" s="61"/>
      <c r="Q12" s="51"/>
      <c r="R12" s="2"/>
    </row>
    <row r="13" spans="1:18" ht="18.75" thickBot="1" x14ac:dyDescent="0.3">
      <c r="A13" s="51"/>
      <c r="B13" s="100"/>
      <c r="C13" s="100"/>
      <c r="D13" s="100"/>
      <c r="E13" s="100"/>
      <c r="F13" s="100"/>
      <c r="G13" s="101"/>
      <c r="H13" s="61"/>
      <c r="I13" s="77"/>
      <c r="J13" s="55"/>
      <c r="K13" s="76"/>
      <c r="L13" s="70" t="str">
        <f t="shared" si="0"/>
        <v/>
      </c>
      <c r="M13" s="71" t="str">
        <f>IF(K13&gt;0, VLOOKUP(J13,Data!A$1:B$94, 2,FALSE)*K13,"")</f>
        <v/>
      </c>
      <c r="N13" s="61"/>
      <c r="O13" s="87"/>
      <c r="P13" s="61"/>
      <c r="Q13" s="51"/>
      <c r="R13" s="2"/>
    </row>
    <row r="14" spans="1:18" x14ac:dyDescent="0.25">
      <c r="A14" s="51"/>
      <c r="B14" s="90" t="str">
        <f>VLOOKUP(O4, AllCourseData, 7, TRUE)</f>
        <v xml:space="preserve">There are 2 tabs to enter your activities. The first is called “Activity Log” where you’ll enter your date, select an activity from the dropdown list (nearly 100 to choose from), and enter the amount of time you performed that activity. Your activity will be converted to miles and steps. The second tab is called “Steps Log” and is for folks that use an activity tracker that tracks their daily steps.
Every 8 miles earned will take you to the next State park. You’ll see the current county and park you’re visiting, along with a picture and some information on the park.  </v>
      </c>
      <c r="C14" s="90"/>
      <c r="D14" s="90"/>
      <c r="E14" s="90"/>
      <c r="F14" s="90"/>
      <c r="G14" s="91"/>
      <c r="H14" s="61"/>
      <c r="I14" s="77"/>
      <c r="J14" s="55"/>
      <c r="K14" s="76"/>
      <c r="L14" s="70" t="str">
        <f t="shared" si="0"/>
        <v/>
      </c>
      <c r="M14" s="71" t="str">
        <f>IF(K14&gt;0, VLOOKUP(J14,Data!A$1:B$94, 2,FALSE)*K14,"")</f>
        <v/>
      </c>
      <c r="N14" s="61"/>
      <c r="O14" s="60"/>
      <c r="P14" s="61"/>
      <c r="Q14" s="51"/>
    </row>
    <row r="15" spans="1:18" x14ac:dyDescent="0.25">
      <c r="A15" s="51"/>
      <c r="B15" s="92"/>
      <c r="C15" s="92"/>
      <c r="D15" s="92"/>
      <c r="E15" s="92"/>
      <c r="F15" s="92"/>
      <c r="G15" s="93"/>
      <c r="H15" s="61"/>
      <c r="I15" s="77"/>
      <c r="J15" s="55"/>
      <c r="K15" s="76"/>
      <c r="L15" s="70" t="str">
        <f t="shared" si="0"/>
        <v/>
      </c>
      <c r="M15" s="71" t="str">
        <f>IF(K15&gt;0, VLOOKUP(J15,Data!A$1:B$94, 2,FALSE)*K15,"")</f>
        <v/>
      </c>
      <c r="N15" s="61"/>
      <c r="O15" s="60"/>
      <c r="P15" s="61"/>
      <c r="Q15" s="51"/>
      <c r="R15" s="2"/>
    </row>
    <row r="16" spans="1:18" x14ac:dyDescent="0.25">
      <c r="A16" s="51"/>
      <c r="B16" s="92"/>
      <c r="C16" s="92"/>
      <c r="D16" s="92"/>
      <c r="E16" s="92"/>
      <c r="F16" s="92"/>
      <c r="G16" s="93"/>
      <c r="H16" s="61"/>
      <c r="I16" s="77"/>
      <c r="J16" s="55"/>
      <c r="K16" s="76"/>
      <c r="L16" s="70" t="str">
        <f t="shared" si="0"/>
        <v/>
      </c>
      <c r="M16" s="71" t="str">
        <f>IF(K16&gt;0, VLOOKUP(J16,Data!A$1:B$94, 2,FALSE)*K16,"")</f>
        <v/>
      </c>
      <c r="N16" s="61"/>
      <c r="O16" s="60"/>
      <c r="P16" s="61"/>
      <c r="Q16" s="51"/>
      <c r="R16" s="2"/>
    </row>
    <row r="17" spans="1:18" x14ac:dyDescent="0.25">
      <c r="A17" s="51"/>
      <c r="B17" s="92"/>
      <c r="C17" s="92"/>
      <c r="D17" s="92"/>
      <c r="E17" s="92"/>
      <c r="F17" s="92"/>
      <c r="G17" s="93"/>
      <c r="H17" s="61"/>
      <c r="I17" s="77"/>
      <c r="J17" s="55"/>
      <c r="K17" s="76"/>
      <c r="L17" s="70" t="str">
        <f t="shared" si="0"/>
        <v/>
      </c>
      <c r="M17" s="71" t="str">
        <f>IF(K17&gt;0, VLOOKUP(J17,Data!A$1:B$94, 2,FALSE)*K17,"")</f>
        <v/>
      </c>
      <c r="N17" s="61"/>
      <c r="O17" s="60"/>
      <c r="P17" s="61"/>
      <c r="Q17" s="51"/>
      <c r="R17" s="2"/>
    </row>
    <row r="18" spans="1:18" x14ac:dyDescent="0.25">
      <c r="A18" s="51"/>
      <c r="B18" s="92"/>
      <c r="C18" s="92"/>
      <c r="D18" s="92"/>
      <c r="E18" s="92"/>
      <c r="F18" s="92"/>
      <c r="G18" s="93"/>
      <c r="H18" s="61"/>
      <c r="I18" s="77"/>
      <c r="J18" s="55"/>
      <c r="K18" s="76"/>
      <c r="L18" s="70" t="str">
        <f t="shared" si="0"/>
        <v/>
      </c>
      <c r="M18" s="71" t="str">
        <f>IF(K18&gt;0, VLOOKUP(J18,Data!A$1:B$94, 2,FALSE)*K18,"")</f>
        <v/>
      </c>
      <c r="N18" s="61"/>
      <c r="O18" s="60"/>
      <c r="P18" s="61"/>
      <c r="Q18" s="51"/>
      <c r="R18" s="2"/>
    </row>
    <row r="19" spans="1:18" x14ac:dyDescent="0.25">
      <c r="A19" s="51"/>
      <c r="B19" s="92"/>
      <c r="C19" s="92"/>
      <c r="D19" s="92"/>
      <c r="E19" s="92"/>
      <c r="F19" s="92"/>
      <c r="G19" s="93"/>
      <c r="H19" s="61"/>
      <c r="I19" s="77"/>
      <c r="J19" s="55"/>
      <c r="K19" s="76"/>
      <c r="L19" s="70" t="str">
        <f t="shared" si="0"/>
        <v/>
      </c>
      <c r="M19" s="71" t="str">
        <f>IF(K19&gt;0, VLOOKUP(J19,Data!A$1:B$94, 2,FALSE)*K19,"")</f>
        <v/>
      </c>
      <c r="N19" s="61"/>
      <c r="O19" s="60"/>
      <c r="P19" s="61"/>
      <c r="Q19" s="51"/>
      <c r="R19" s="2"/>
    </row>
    <row r="20" spans="1:18" x14ac:dyDescent="0.25">
      <c r="A20" s="51"/>
      <c r="B20" s="92"/>
      <c r="C20" s="92"/>
      <c r="D20" s="92"/>
      <c r="E20" s="92"/>
      <c r="F20" s="92"/>
      <c r="G20" s="93"/>
      <c r="H20" s="61"/>
      <c r="I20" s="77"/>
      <c r="J20" s="55"/>
      <c r="K20" s="76"/>
      <c r="L20" s="70" t="str">
        <f t="shared" si="0"/>
        <v/>
      </c>
      <c r="M20" s="71" t="str">
        <f>IF(K20&gt;0, VLOOKUP(J20,Data!A$1:B$94, 2,FALSE)*K20,"")</f>
        <v/>
      </c>
      <c r="N20" s="61"/>
      <c r="O20" s="60"/>
      <c r="P20" s="61"/>
      <c r="Q20" s="51"/>
      <c r="R20" s="2"/>
    </row>
    <row r="21" spans="1:18" x14ac:dyDescent="0.25">
      <c r="A21" s="51"/>
      <c r="B21" s="92"/>
      <c r="C21" s="92"/>
      <c r="D21" s="92"/>
      <c r="E21" s="92"/>
      <c r="F21" s="92"/>
      <c r="G21" s="93"/>
      <c r="H21" s="61"/>
      <c r="I21" s="77"/>
      <c r="J21" s="55"/>
      <c r="K21" s="76"/>
      <c r="L21" s="70" t="str">
        <f t="shared" si="0"/>
        <v/>
      </c>
      <c r="M21" s="71" t="str">
        <f>IF(K21&gt;0, VLOOKUP(J21,Data!A$1:B$94, 2,FALSE)*K21,"")</f>
        <v/>
      </c>
      <c r="N21" s="61"/>
      <c r="O21" s="60"/>
      <c r="P21" s="61"/>
      <c r="Q21" s="51"/>
      <c r="R21" s="2"/>
    </row>
    <row r="22" spans="1:18" x14ac:dyDescent="0.25">
      <c r="A22" s="51"/>
      <c r="B22" s="92"/>
      <c r="C22" s="92"/>
      <c r="D22" s="92"/>
      <c r="E22" s="92"/>
      <c r="F22" s="92"/>
      <c r="G22" s="93"/>
      <c r="H22" s="61"/>
      <c r="I22" s="77"/>
      <c r="J22" s="55"/>
      <c r="K22" s="76"/>
      <c r="L22" s="70" t="str">
        <f t="shared" si="0"/>
        <v/>
      </c>
      <c r="M22" s="71" t="str">
        <f>IF(K22&gt;0, VLOOKUP(J22,Data!A$1:B$94, 2,FALSE)*K22,"")</f>
        <v/>
      </c>
      <c r="N22" s="61"/>
      <c r="O22" s="60"/>
      <c r="P22" s="61"/>
      <c r="Q22" s="51"/>
      <c r="R22" s="2"/>
    </row>
    <row r="23" spans="1:18" x14ac:dyDescent="0.25">
      <c r="A23" s="51"/>
      <c r="B23" s="92"/>
      <c r="C23" s="92"/>
      <c r="D23" s="92"/>
      <c r="E23" s="92"/>
      <c r="F23" s="92"/>
      <c r="G23" s="93"/>
      <c r="H23" s="61"/>
      <c r="I23" s="77"/>
      <c r="J23" s="55"/>
      <c r="K23" s="76"/>
      <c r="L23" s="70" t="str">
        <f t="shared" si="0"/>
        <v/>
      </c>
      <c r="M23" s="71" t="str">
        <f>IF(K23&gt;0, VLOOKUP(J23,Data!A$1:B$94, 2,FALSE)*K23,"")</f>
        <v/>
      </c>
      <c r="N23" s="61"/>
      <c r="O23" s="60"/>
      <c r="P23" s="61"/>
      <c r="Q23" s="51"/>
      <c r="R23" s="2"/>
    </row>
    <row r="24" spans="1:18" x14ac:dyDescent="0.25">
      <c r="A24" s="51"/>
      <c r="B24" s="92"/>
      <c r="C24" s="92"/>
      <c r="D24" s="92"/>
      <c r="E24" s="92"/>
      <c r="F24" s="92"/>
      <c r="G24" s="93"/>
      <c r="H24" s="61"/>
      <c r="I24" s="77"/>
      <c r="J24" s="55"/>
      <c r="K24" s="76"/>
      <c r="L24" s="70" t="str">
        <f t="shared" si="0"/>
        <v/>
      </c>
      <c r="M24" s="71" t="str">
        <f>IF(K24&gt;0, VLOOKUP(J24,Data!A$1:B$94, 2,FALSE)*K24,"")</f>
        <v/>
      </c>
      <c r="N24" s="61"/>
      <c r="O24" s="60"/>
      <c r="P24" s="61"/>
      <c r="Q24" s="51"/>
      <c r="R24" s="2"/>
    </row>
    <row r="25" spans="1:18" x14ac:dyDescent="0.25">
      <c r="A25" s="51"/>
      <c r="B25" s="92"/>
      <c r="C25" s="92"/>
      <c r="D25" s="92"/>
      <c r="E25" s="92"/>
      <c r="F25" s="92"/>
      <c r="G25" s="93"/>
      <c r="H25" s="61"/>
      <c r="I25" s="77"/>
      <c r="J25" s="55"/>
      <c r="K25" s="76"/>
      <c r="L25" s="70" t="str">
        <f t="shared" si="0"/>
        <v/>
      </c>
      <c r="M25" s="71" t="str">
        <f>IF(K25&gt;0, VLOOKUP(J25,Data!A$1:B$94, 2,FALSE)*K25,"")</f>
        <v/>
      </c>
      <c r="N25" s="61"/>
      <c r="O25" s="60"/>
      <c r="P25" s="61"/>
      <c r="Q25" s="51"/>
      <c r="R25" s="2"/>
    </row>
    <row r="26" spans="1:18" x14ac:dyDescent="0.25">
      <c r="A26" s="51"/>
      <c r="B26" s="92"/>
      <c r="C26" s="92"/>
      <c r="D26" s="92"/>
      <c r="E26" s="92"/>
      <c r="F26" s="92"/>
      <c r="G26" s="93"/>
      <c r="H26" s="61"/>
      <c r="I26" s="77"/>
      <c r="J26" s="55"/>
      <c r="K26" s="76"/>
      <c r="L26" s="70" t="str">
        <f t="shared" si="0"/>
        <v/>
      </c>
      <c r="M26" s="71" t="str">
        <f>IF(K26&gt;0, VLOOKUP(J26,Data!A$1:B$94, 2,FALSE)*K26,"")</f>
        <v/>
      </c>
      <c r="N26" s="61"/>
      <c r="O26" s="60"/>
      <c r="P26" s="61"/>
      <c r="Q26" s="51"/>
      <c r="R26" s="2"/>
    </row>
    <row r="27" spans="1:18" x14ac:dyDescent="0.25">
      <c r="A27" s="51"/>
      <c r="B27" s="92"/>
      <c r="C27" s="92"/>
      <c r="D27" s="92"/>
      <c r="E27" s="92"/>
      <c r="F27" s="92"/>
      <c r="G27" s="93"/>
      <c r="H27" s="61"/>
      <c r="I27" s="77"/>
      <c r="J27" s="55"/>
      <c r="K27" s="76"/>
      <c r="L27" s="70" t="str">
        <f t="shared" si="0"/>
        <v/>
      </c>
      <c r="M27" s="71" t="str">
        <f>IF(K27&gt;0, VLOOKUP(J27,Data!A$1:B$94, 2,FALSE)*K27,"")</f>
        <v/>
      </c>
      <c r="N27" s="61"/>
      <c r="O27" s="60"/>
      <c r="P27" s="61"/>
      <c r="Q27" s="51"/>
      <c r="R27" s="2"/>
    </row>
    <row r="28" spans="1:18" x14ac:dyDescent="0.25">
      <c r="A28" s="51"/>
      <c r="B28" s="92"/>
      <c r="C28" s="92"/>
      <c r="D28" s="92"/>
      <c r="E28" s="92"/>
      <c r="F28" s="92"/>
      <c r="G28" s="93"/>
      <c r="H28" s="61"/>
      <c r="I28" s="77"/>
      <c r="J28" s="55"/>
      <c r="K28" s="76"/>
      <c r="L28" s="70" t="str">
        <f t="shared" si="0"/>
        <v/>
      </c>
      <c r="M28" s="71" t="str">
        <f>IF(K28&gt;0, VLOOKUP(J28,Data!A$1:B$94, 2,FALSE)*K28,"")</f>
        <v/>
      </c>
      <c r="N28" s="61"/>
      <c r="O28" s="60"/>
      <c r="P28" s="61"/>
      <c r="Q28" s="51"/>
      <c r="R28" s="2"/>
    </row>
    <row r="29" spans="1:18" x14ac:dyDescent="0.25">
      <c r="A29" s="51"/>
      <c r="B29" s="92"/>
      <c r="C29" s="92"/>
      <c r="D29" s="92"/>
      <c r="E29" s="92"/>
      <c r="F29" s="92"/>
      <c r="G29" s="93"/>
      <c r="H29" s="61"/>
      <c r="I29" s="77"/>
      <c r="J29" s="55"/>
      <c r="K29" s="76"/>
      <c r="L29" s="70" t="str">
        <f t="shared" si="0"/>
        <v/>
      </c>
      <c r="M29" s="71" t="str">
        <f>IF(K29&gt;0, VLOOKUP(J29,Data!A$1:B$94, 2,FALSE)*K29,"")</f>
        <v/>
      </c>
      <c r="N29" s="61"/>
      <c r="O29" s="60"/>
      <c r="P29" s="61"/>
      <c r="Q29" s="51"/>
      <c r="R29" s="2"/>
    </row>
    <row r="30" spans="1:18" x14ac:dyDescent="0.25">
      <c r="A30" s="51"/>
      <c r="B30" s="92"/>
      <c r="C30" s="92"/>
      <c r="D30" s="92"/>
      <c r="E30" s="92"/>
      <c r="F30" s="92"/>
      <c r="G30" s="93"/>
      <c r="H30" s="61"/>
      <c r="I30" s="77"/>
      <c r="J30" s="55"/>
      <c r="K30" s="76"/>
      <c r="L30" s="70" t="str">
        <f t="shared" si="0"/>
        <v/>
      </c>
      <c r="M30" s="71" t="str">
        <f>IF(K30&gt;0, VLOOKUP(J30,Data!A$1:B$94, 2,FALSE)*K30,"")</f>
        <v/>
      </c>
      <c r="N30" s="61"/>
      <c r="O30" s="60"/>
      <c r="P30" s="61"/>
      <c r="Q30" s="51"/>
      <c r="R30" s="2"/>
    </row>
    <row r="31" spans="1:18" x14ac:dyDescent="0.25">
      <c r="A31" s="51"/>
      <c r="B31" s="92"/>
      <c r="C31" s="92"/>
      <c r="D31" s="92"/>
      <c r="E31" s="92"/>
      <c r="F31" s="92"/>
      <c r="G31" s="93"/>
      <c r="H31" s="61"/>
      <c r="I31" s="77"/>
      <c r="J31" s="55"/>
      <c r="K31" s="76"/>
      <c r="L31" s="70" t="str">
        <f t="shared" si="0"/>
        <v/>
      </c>
      <c r="M31" s="71" t="str">
        <f>IF(K31&gt;0, VLOOKUP(J31,Data!A$1:B$94, 2,FALSE)*K31,"")</f>
        <v/>
      </c>
      <c r="N31" s="61"/>
      <c r="O31" s="60"/>
      <c r="P31" s="61"/>
      <c r="Q31" s="51"/>
      <c r="R31" s="2"/>
    </row>
    <row r="32" spans="1:18" ht="18.75" thickBot="1" x14ac:dyDescent="0.3">
      <c r="A32" s="51"/>
      <c r="B32" s="94"/>
      <c r="C32" s="94"/>
      <c r="D32" s="94"/>
      <c r="E32" s="94"/>
      <c r="F32" s="94"/>
      <c r="G32" s="95"/>
      <c r="H32" s="61"/>
      <c r="I32" s="77"/>
      <c r="J32" s="55"/>
      <c r="K32" s="76"/>
      <c r="L32" s="70" t="str">
        <f t="shared" si="0"/>
        <v/>
      </c>
      <c r="M32" s="71" t="str">
        <f>IF(K32&gt;0, VLOOKUP(J32,Data!A$1:B$94, 2,FALSE)*K32,"")</f>
        <v/>
      </c>
      <c r="N32" s="61"/>
      <c r="O32" s="60"/>
      <c r="P32" s="61"/>
      <c r="Q32" s="51"/>
      <c r="R32" s="2"/>
    </row>
    <row r="33" spans="1:18" x14ac:dyDescent="0.25">
      <c r="A33" s="51"/>
      <c r="B33" s="24"/>
      <c r="C33" s="9"/>
      <c r="D33" s="9"/>
      <c r="E33" s="9"/>
      <c r="F33" s="9"/>
      <c r="G33" s="9"/>
      <c r="H33" s="61"/>
      <c r="I33" s="77"/>
      <c r="J33" s="55"/>
      <c r="K33" s="76"/>
      <c r="L33" s="70" t="str">
        <f t="shared" si="0"/>
        <v/>
      </c>
      <c r="M33" s="71" t="str">
        <f>IF(K33&gt;0, VLOOKUP(J33,Data!A$1:B$94, 2,FALSE)*K33,"")</f>
        <v/>
      </c>
      <c r="N33" s="61"/>
      <c r="O33" s="60"/>
      <c r="P33" s="61"/>
      <c r="Q33" s="51"/>
      <c r="R33" s="2"/>
    </row>
    <row r="34" spans="1:18" x14ac:dyDescent="0.25">
      <c r="A34" s="51"/>
      <c r="B34" s="2"/>
      <c r="H34" s="61"/>
      <c r="I34" s="77"/>
      <c r="J34" s="55"/>
      <c r="K34" s="76"/>
      <c r="L34" s="70" t="str">
        <f t="shared" si="0"/>
        <v/>
      </c>
      <c r="M34" s="71" t="str">
        <f>IF(K34&gt;0, VLOOKUP(J34,Data!A$1:B$94, 2,FALSE)*K34,"")</f>
        <v/>
      </c>
      <c r="N34" s="61"/>
      <c r="O34" s="60"/>
      <c r="P34" s="61"/>
      <c r="Q34" s="51"/>
    </row>
    <row r="35" spans="1:18" x14ac:dyDescent="0.25">
      <c r="A35" s="51"/>
      <c r="B35" s="2"/>
      <c r="H35" s="61"/>
      <c r="I35" s="77"/>
      <c r="J35" s="55"/>
      <c r="K35" s="76"/>
      <c r="L35" s="70" t="str">
        <f t="shared" si="0"/>
        <v/>
      </c>
      <c r="M35" s="71" t="str">
        <f>IF(K35&gt;0, VLOOKUP(J35,Data!A$1:B$94, 2,FALSE)*K35,"")</f>
        <v/>
      </c>
      <c r="N35" s="61"/>
      <c r="O35" s="60"/>
      <c r="P35" s="61"/>
      <c r="Q35" s="51"/>
    </row>
    <row r="36" spans="1:18" x14ac:dyDescent="0.25">
      <c r="A36" s="51"/>
      <c r="B36" s="2"/>
      <c r="H36" s="61"/>
      <c r="I36" s="77"/>
      <c r="J36" s="55"/>
      <c r="K36" s="76"/>
      <c r="L36" s="70" t="str">
        <f t="shared" si="0"/>
        <v/>
      </c>
      <c r="M36" s="71" t="str">
        <f>IF(K36&gt;0, VLOOKUP(J36,Data!A$1:B$94, 2,FALSE)*K36,"")</f>
        <v/>
      </c>
      <c r="N36" s="61"/>
      <c r="O36" s="60"/>
      <c r="P36" s="61"/>
      <c r="Q36" s="51"/>
    </row>
    <row r="37" spans="1:18" x14ac:dyDescent="0.25">
      <c r="A37" s="51"/>
      <c r="B37" s="2"/>
      <c r="H37" s="61"/>
      <c r="I37" s="77"/>
      <c r="J37" s="55"/>
      <c r="K37" s="76"/>
      <c r="L37" s="70" t="str">
        <f t="shared" si="0"/>
        <v/>
      </c>
      <c r="M37" s="71" t="str">
        <f>IF(K37&gt;0, VLOOKUP(J37,Data!A$1:B$94, 2,FALSE)*K37,"")</f>
        <v/>
      </c>
      <c r="N37" s="61"/>
      <c r="O37" s="60"/>
      <c r="P37" s="61"/>
      <c r="Q37" s="51"/>
    </row>
    <row r="38" spans="1:18" x14ac:dyDescent="0.25">
      <c r="A38" s="51"/>
      <c r="B38" s="2"/>
      <c r="H38" s="61"/>
      <c r="I38" s="77"/>
      <c r="J38" s="55"/>
      <c r="K38" s="76"/>
      <c r="L38" s="70" t="str">
        <f t="shared" si="0"/>
        <v/>
      </c>
      <c r="M38" s="71" t="str">
        <f>IF(K38&gt;0, VLOOKUP(J38,Data!A$1:B$94, 2,FALSE)*K38,"")</f>
        <v/>
      </c>
      <c r="N38" s="61"/>
      <c r="O38" s="60"/>
      <c r="P38" s="61"/>
      <c r="Q38" s="51"/>
    </row>
    <row r="39" spans="1:18" x14ac:dyDescent="0.25">
      <c r="A39" s="51"/>
      <c r="B39" s="2"/>
      <c r="H39" s="61"/>
      <c r="I39" s="77"/>
      <c r="J39" s="55"/>
      <c r="K39" s="76"/>
      <c r="L39" s="70" t="str">
        <f t="shared" si="0"/>
        <v/>
      </c>
      <c r="M39" s="71" t="str">
        <f>IF(K39&gt;0, VLOOKUP(J39,Data!A$1:B$94, 2,FALSE)*K39,"")</f>
        <v/>
      </c>
      <c r="N39" s="61"/>
      <c r="O39" s="60"/>
      <c r="P39" s="61"/>
      <c r="Q39" s="51"/>
    </row>
    <row r="40" spans="1:18" x14ac:dyDescent="0.25">
      <c r="A40" s="51"/>
      <c r="B40" s="2"/>
      <c r="H40" s="61"/>
      <c r="I40" s="77"/>
      <c r="J40" s="55"/>
      <c r="K40" s="76"/>
      <c r="L40" s="70" t="str">
        <f t="shared" si="0"/>
        <v/>
      </c>
      <c r="M40" s="71" t="str">
        <f>IF(K40&gt;0, VLOOKUP(J40,Data!A$1:B$94, 2,FALSE)*K40,"")</f>
        <v/>
      </c>
      <c r="N40" s="61"/>
      <c r="O40" s="60"/>
      <c r="P40" s="61"/>
      <c r="Q40" s="51"/>
    </row>
    <row r="41" spans="1:18" x14ac:dyDescent="0.25">
      <c r="A41" s="51"/>
      <c r="B41" s="2"/>
      <c r="H41" s="61"/>
      <c r="I41" s="77"/>
      <c r="J41" s="55"/>
      <c r="K41" s="76"/>
      <c r="L41" s="70" t="str">
        <f t="shared" si="0"/>
        <v/>
      </c>
      <c r="M41" s="71" t="str">
        <f>IF(K41&gt;0, VLOOKUP(J41,Data!A$1:B$94, 2,FALSE)*K41,"")</f>
        <v/>
      </c>
      <c r="N41" s="61"/>
      <c r="O41" s="60"/>
      <c r="P41" s="61"/>
      <c r="Q41" s="51"/>
    </row>
    <row r="42" spans="1:18" x14ac:dyDescent="0.25">
      <c r="A42" s="51"/>
      <c r="B42" s="2"/>
      <c r="H42" s="61"/>
      <c r="I42" s="77"/>
      <c r="J42" s="55"/>
      <c r="K42" s="76"/>
      <c r="L42" s="70" t="str">
        <f t="shared" si="0"/>
        <v/>
      </c>
      <c r="M42" s="71" t="str">
        <f>IF(K42&gt;0, VLOOKUP(J42,Data!A$1:B$94, 2,FALSE)*K42,"")</f>
        <v/>
      </c>
      <c r="N42" s="61"/>
      <c r="O42" s="60"/>
      <c r="P42" s="61"/>
      <c r="Q42" s="51"/>
    </row>
    <row r="43" spans="1:18" x14ac:dyDescent="0.25">
      <c r="A43" s="51"/>
      <c r="B43" s="2"/>
      <c r="H43" s="61"/>
      <c r="I43" s="77"/>
      <c r="J43" s="55"/>
      <c r="K43" s="76"/>
      <c r="L43" s="70" t="str">
        <f t="shared" si="0"/>
        <v/>
      </c>
      <c r="M43" s="71" t="str">
        <f>IF(K43&gt;0, VLOOKUP(J43,Data!A$1:B$94, 2,FALSE)*K43,"")</f>
        <v/>
      </c>
      <c r="N43" s="61"/>
      <c r="O43" s="60"/>
      <c r="P43" s="61"/>
      <c r="Q43" s="51"/>
    </row>
    <row r="44" spans="1:18" x14ac:dyDescent="0.25">
      <c r="A44" s="51"/>
      <c r="B44" s="2"/>
      <c r="H44" s="61"/>
      <c r="I44" s="77"/>
      <c r="J44" s="55"/>
      <c r="K44" s="76"/>
      <c r="L44" s="70" t="str">
        <f t="shared" si="0"/>
        <v/>
      </c>
      <c r="M44" s="71" t="str">
        <f>IF(K44&gt;0, VLOOKUP(J44,Data!A$1:B$94, 2,FALSE)*K44,"")</f>
        <v/>
      </c>
      <c r="N44" s="61"/>
      <c r="O44" s="60"/>
      <c r="P44" s="61"/>
      <c r="Q44" s="51"/>
    </row>
    <row r="45" spans="1:18" x14ac:dyDescent="0.25">
      <c r="A45" s="51"/>
      <c r="B45" s="2"/>
      <c r="H45" s="61"/>
      <c r="I45" s="77"/>
      <c r="J45" s="55"/>
      <c r="K45" s="76"/>
      <c r="L45" s="70" t="str">
        <f t="shared" si="0"/>
        <v/>
      </c>
      <c r="M45" s="71" t="str">
        <f>IF(K45&gt;0, VLOOKUP(J45,Data!A$1:B$94, 2,FALSE)*K45,"")</f>
        <v/>
      </c>
      <c r="N45" s="61"/>
      <c r="O45" s="60"/>
      <c r="P45" s="61"/>
      <c r="Q45" s="51"/>
    </row>
    <row r="46" spans="1:18" x14ac:dyDescent="0.25">
      <c r="A46" s="51"/>
      <c r="B46" s="2"/>
      <c r="H46" s="61"/>
      <c r="I46" s="77"/>
      <c r="J46" s="55"/>
      <c r="K46" s="76"/>
      <c r="L46" s="70" t="str">
        <f t="shared" si="0"/>
        <v/>
      </c>
      <c r="M46" s="71" t="str">
        <f>IF(K46&gt;0, VLOOKUP(J46,Data!A$1:B$94, 2,FALSE)*K46,"")</f>
        <v/>
      </c>
      <c r="N46" s="61"/>
      <c r="O46" s="60"/>
      <c r="P46" s="61"/>
      <c r="Q46" s="51"/>
    </row>
    <row r="47" spans="1:18" x14ac:dyDescent="0.25">
      <c r="A47" s="51"/>
      <c r="B47" s="2"/>
      <c r="H47" s="61"/>
      <c r="I47" s="77"/>
      <c r="J47" s="55"/>
      <c r="K47" s="76"/>
      <c r="L47" s="70" t="str">
        <f t="shared" si="0"/>
        <v/>
      </c>
      <c r="M47" s="71" t="str">
        <f>IF(K47&gt;0, VLOOKUP(J47,Data!A$1:B$94, 2,FALSE)*K47,"")</f>
        <v/>
      </c>
      <c r="N47" s="61"/>
      <c r="O47" s="60"/>
      <c r="P47" s="61"/>
      <c r="Q47" s="51"/>
    </row>
    <row r="48" spans="1:18" x14ac:dyDescent="0.25">
      <c r="A48" s="51"/>
      <c r="B48" s="2"/>
      <c r="H48" s="61"/>
      <c r="I48" s="77"/>
      <c r="J48" s="55"/>
      <c r="K48" s="76"/>
      <c r="L48" s="70" t="str">
        <f t="shared" si="0"/>
        <v/>
      </c>
      <c r="M48" s="71" t="str">
        <f>IF(K48&gt;0, VLOOKUP(J48,Data!A$1:B$94, 2,FALSE)*K48,"")</f>
        <v/>
      </c>
      <c r="N48" s="61"/>
      <c r="O48" s="60"/>
      <c r="P48" s="61"/>
      <c r="Q48" s="51"/>
    </row>
    <row r="49" spans="1:17" x14ac:dyDescent="0.25">
      <c r="A49" s="51"/>
      <c r="B49" s="2"/>
      <c r="H49" s="61"/>
      <c r="I49" s="77"/>
      <c r="J49" s="55"/>
      <c r="K49" s="76"/>
      <c r="L49" s="70" t="str">
        <f t="shared" si="0"/>
        <v/>
      </c>
      <c r="M49" s="71" t="str">
        <f>IF(K49&gt;0, VLOOKUP(J49,Data!A$1:B$94, 2,FALSE)*K49,"")</f>
        <v/>
      </c>
      <c r="N49" s="61"/>
      <c r="O49" s="60"/>
      <c r="P49" s="61"/>
      <c r="Q49" s="51"/>
    </row>
    <row r="50" spans="1:17" x14ac:dyDescent="0.25">
      <c r="A50" s="51"/>
      <c r="B50" s="2"/>
      <c r="H50" s="61"/>
      <c r="I50" s="77"/>
      <c r="J50" s="55"/>
      <c r="K50" s="76"/>
      <c r="L50" s="70" t="str">
        <f t="shared" si="0"/>
        <v/>
      </c>
      <c r="M50" s="71" t="str">
        <f>IF(K50&gt;0, VLOOKUP(J50,Data!A$1:B$94, 2,FALSE)*K50,"")</f>
        <v/>
      </c>
      <c r="N50" s="61"/>
      <c r="O50" s="60"/>
      <c r="P50" s="61"/>
      <c r="Q50" s="51"/>
    </row>
    <row r="51" spans="1:17" x14ac:dyDescent="0.25">
      <c r="A51" s="51"/>
      <c r="B51" s="2"/>
      <c r="H51" s="61"/>
      <c r="I51" s="77"/>
      <c r="J51" s="55"/>
      <c r="K51" s="76"/>
      <c r="L51" s="70" t="str">
        <f t="shared" si="0"/>
        <v/>
      </c>
      <c r="M51" s="71" t="str">
        <f>IF(K51&gt;0, VLOOKUP(J51,Data!A$1:B$94, 2,FALSE)*K51,"")</f>
        <v/>
      </c>
      <c r="N51" s="61"/>
      <c r="O51" s="60"/>
      <c r="P51" s="61"/>
      <c r="Q51" s="51"/>
    </row>
    <row r="52" spans="1:17" x14ac:dyDescent="0.25">
      <c r="A52" s="51"/>
      <c r="B52" s="2"/>
      <c r="H52" s="61"/>
      <c r="I52" s="77"/>
      <c r="J52" s="55"/>
      <c r="K52" s="76"/>
      <c r="L52" s="70" t="str">
        <f t="shared" si="0"/>
        <v/>
      </c>
      <c r="M52" s="71" t="str">
        <f>IF(K52&gt;0, VLOOKUP(J52,Data!A$1:B$94, 2,FALSE)*K52,"")</f>
        <v/>
      </c>
      <c r="N52" s="61"/>
      <c r="O52" s="60"/>
      <c r="P52" s="61"/>
      <c r="Q52" s="51"/>
    </row>
    <row r="53" spans="1:17" x14ac:dyDescent="0.25">
      <c r="A53" s="51"/>
      <c r="B53" s="2"/>
      <c r="H53" s="61"/>
      <c r="I53" s="77"/>
      <c r="J53" s="55"/>
      <c r="K53" s="76"/>
      <c r="L53" s="70" t="str">
        <f t="shared" si="0"/>
        <v/>
      </c>
      <c r="M53" s="71" t="str">
        <f>IF(K53&gt;0, VLOOKUP(J53,Data!A$1:B$94, 2,FALSE)*K53,"")</f>
        <v/>
      </c>
      <c r="N53" s="61"/>
      <c r="O53" s="60"/>
      <c r="P53" s="61"/>
      <c r="Q53" s="51"/>
    </row>
    <row r="54" spans="1:17" x14ac:dyDescent="0.25">
      <c r="A54" s="51"/>
      <c r="B54" s="2"/>
      <c r="H54" s="61"/>
      <c r="I54" s="77"/>
      <c r="J54" s="55"/>
      <c r="K54" s="76"/>
      <c r="L54" s="70" t="str">
        <f t="shared" si="0"/>
        <v/>
      </c>
      <c r="M54" s="71" t="str">
        <f>IF(K54&gt;0, VLOOKUP(J54,Data!A$1:B$94, 2,FALSE)*K54,"")</f>
        <v/>
      </c>
      <c r="N54" s="61"/>
      <c r="O54" s="60"/>
      <c r="P54" s="61"/>
      <c r="Q54" s="51"/>
    </row>
    <row r="55" spans="1:17" x14ac:dyDescent="0.25">
      <c r="A55" s="51"/>
      <c r="B55" s="2"/>
      <c r="H55" s="61"/>
      <c r="I55" s="77"/>
      <c r="J55" s="55"/>
      <c r="K55" s="76"/>
      <c r="L55" s="70" t="str">
        <f t="shared" si="0"/>
        <v/>
      </c>
      <c r="M55" s="71" t="str">
        <f>IF(K55&gt;0, VLOOKUP(J55,Data!A$1:B$94, 2,FALSE)*K55,"")</f>
        <v/>
      </c>
      <c r="N55" s="61"/>
      <c r="O55" s="60"/>
      <c r="P55" s="61"/>
      <c r="Q55" s="51"/>
    </row>
    <row r="56" spans="1:17" x14ac:dyDescent="0.25">
      <c r="A56" s="51"/>
      <c r="B56" s="2"/>
      <c r="H56" s="61"/>
      <c r="I56" s="77"/>
      <c r="J56" s="55"/>
      <c r="K56" s="76"/>
      <c r="L56" s="70" t="str">
        <f t="shared" si="0"/>
        <v/>
      </c>
      <c r="M56" s="71" t="str">
        <f>IF(K56&gt;0, VLOOKUP(J56,Data!A$1:B$94, 2,FALSE)*K56,"")</f>
        <v/>
      </c>
      <c r="N56" s="61"/>
      <c r="O56" s="60"/>
      <c r="P56" s="61"/>
      <c r="Q56" s="51"/>
    </row>
    <row r="57" spans="1:17" x14ac:dyDescent="0.25">
      <c r="A57" s="51"/>
      <c r="B57" s="2"/>
      <c r="H57" s="61"/>
      <c r="I57" s="77"/>
      <c r="J57" s="55"/>
      <c r="K57" s="76"/>
      <c r="L57" s="70" t="str">
        <f t="shared" si="0"/>
        <v/>
      </c>
      <c r="M57" s="71" t="str">
        <f>IF(K57&gt;0, VLOOKUP(J57,Data!A$1:B$94, 2,FALSE)*K57,"")</f>
        <v/>
      </c>
      <c r="N57" s="61"/>
      <c r="O57" s="60"/>
      <c r="P57" s="61"/>
      <c r="Q57" s="51"/>
    </row>
    <row r="58" spans="1:17" x14ac:dyDescent="0.25">
      <c r="A58" s="51"/>
      <c r="B58" s="2"/>
      <c r="H58" s="61"/>
      <c r="I58" s="77"/>
      <c r="J58" s="55"/>
      <c r="K58" s="76"/>
      <c r="L58" s="70" t="str">
        <f t="shared" si="0"/>
        <v/>
      </c>
      <c r="M58" s="71" t="str">
        <f>IF(K58&gt;0, VLOOKUP(J58,Data!A$1:B$94, 2,FALSE)*K58,"")</f>
        <v/>
      </c>
      <c r="N58" s="61"/>
      <c r="O58" s="60"/>
      <c r="P58" s="61"/>
      <c r="Q58" s="51"/>
    </row>
    <row r="59" spans="1:17" x14ac:dyDescent="0.25">
      <c r="A59" s="51"/>
      <c r="B59" s="2"/>
      <c r="H59" s="61"/>
      <c r="I59" s="77"/>
      <c r="J59" s="55"/>
      <c r="K59" s="76"/>
      <c r="L59" s="70" t="str">
        <f t="shared" si="0"/>
        <v/>
      </c>
      <c r="M59" s="71" t="str">
        <f>IF(K59&gt;0, VLOOKUP(J59,Data!A$1:B$94, 2,FALSE)*K59,"")</f>
        <v/>
      </c>
      <c r="N59" s="61"/>
      <c r="O59" s="60"/>
      <c r="P59" s="61"/>
      <c r="Q59" s="51"/>
    </row>
    <row r="60" spans="1:17" x14ac:dyDescent="0.25">
      <c r="A60" s="51"/>
      <c r="B60" s="2"/>
      <c r="H60" s="61"/>
      <c r="I60" s="77"/>
      <c r="J60" s="55"/>
      <c r="K60" s="76"/>
      <c r="L60" s="70" t="str">
        <f t="shared" si="0"/>
        <v/>
      </c>
      <c r="M60" s="71" t="str">
        <f>IF(K60&gt;0, VLOOKUP(J60,Data!A$1:B$94, 2,FALSE)*K60,"")</f>
        <v/>
      </c>
      <c r="N60" s="61"/>
      <c r="O60" s="60"/>
      <c r="P60" s="61"/>
      <c r="Q60" s="51"/>
    </row>
    <row r="61" spans="1:17" x14ac:dyDescent="0.25">
      <c r="A61" s="51"/>
      <c r="B61" s="2"/>
      <c r="H61" s="61"/>
      <c r="I61" s="77"/>
      <c r="J61" s="55"/>
      <c r="K61" s="76"/>
      <c r="L61" s="70" t="str">
        <f t="shared" si="0"/>
        <v/>
      </c>
      <c r="M61" s="71" t="str">
        <f>IF(K61&gt;0, VLOOKUP(J61,Data!A$1:B$94, 2,FALSE)*K61,"")</f>
        <v/>
      </c>
      <c r="N61" s="61"/>
      <c r="O61" s="60"/>
      <c r="P61" s="61"/>
      <c r="Q61" s="51"/>
    </row>
    <row r="62" spans="1:17" x14ac:dyDescent="0.25">
      <c r="A62" s="51"/>
      <c r="B62" s="2"/>
      <c r="H62" s="61"/>
      <c r="I62" s="77"/>
      <c r="J62" s="55"/>
      <c r="K62" s="76"/>
      <c r="L62" s="70" t="str">
        <f t="shared" si="0"/>
        <v/>
      </c>
      <c r="M62" s="71" t="str">
        <f>IF(K62&gt;0, VLOOKUP(J62,Data!A$1:B$94, 2,FALSE)*K62,"")</f>
        <v/>
      </c>
      <c r="N62" s="61"/>
      <c r="O62" s="60"/>
      <c r="P62" s="61"/>
      <c r="Q62" s="51"/>
    </row>
    <row r="63" spans="1:17" x14ac:dyDescent="0.25">
      <c r="A63" s="51"/>
      <c r="B63" s="2"/>
      <c r="H63" s="61"/>
      <c r="I63" s="77"/>
      <c r="J63" s="55"/>
      <c r="K63" s="76"/>
      <c r="L63" s="70" t="str">
        <f t="shared" si="0"/>
        <v/>
      </c>
      <c r="M63" s="71" t="str">
        <f>IF(K63&gt;0, VLOOKUP(J63,Data!A$1:B$94, 2,FALSE)*K63,"")</f>
        <v/>
      </c>
      <c r="N63" s="61"/>
      <c r="O63" s="60"/>
      <c r="P63" s="61"/>
      <c r="Q63" s="51"/>
    </row>
    <row r="64" spans="1:17" x14ac:dyDescent="0.25">
      <c r="A64" s="51"/>
      <c r="B64" s="2"/>
      <c r="H64" s="61"/>
      <c r="I64" s="77"/>
      <c r="J64" s="55"/>
      <c r="K64" s="76"/>
      <c r="L64" s="70" t="str">
        <f t="shared" si="0"/>
        <v/>
      </c>
      <c r="M64" s="71" t="str">
        <f>IF(K64&gt;0, VLOOKUP(J64,Data!A$1:B$94, 2,FALSE)*K64,"")</f>
        <v/>
      </c>
      <c r="N64" s="61"/>
      <c r="O64" s="60"/>
      <c r="P64" s="61"/>
      <c r="Q64" s="51"/>
    </row>
    <row r="65" spans="1:17" x14ac:dyDescent="0.25">
      <c r="A65" s="51"/>
      <c r="B65" s="2"/>
      <c r="H65" s="61"/>
      <c r="I65" s="77"/>
      <c r="J65" s="55"/>
      <c r="K65" s="76"/>
      <c r="L65" s="70" t="str">
        <f t="shared" si="0"/>
        <v/>
      </c>
      <c r="M65" s="71" t="str">
        <f>IF(K65&gt;0, VLOOKUP(J65,Data!A$1:B$94, 2,FALSE)*K65,"")</f>
        <v/>
      </c>
      <c r="N65" s="61"/>
      <c r="O65" s="60"/>
      <c r="P65" s="61"/>
      <c r="Q65" s="51"/>
    </row>
    <row r="66" spans="1:17" x14ac:dyDescent="0.25">
      <c r="A66" s="51"/>
      <c r="B66" s="2"/>
      <c r="H66" s="61"/>
      <c r="I66" s="77"/>
      <c r="J66" s="55"/>
      <c r="K66" s="76"/>
      <c r="L66" s="70" t="str">
        <f t="shared" si="0"/>
        <v/>
      </c>
      <c r="M66" s="71" t="str">
        <f>IF(K66&gt;0, VLOOKUP(J66,Data!A$1:B$94, 2,FALSE)*K66,"")</f>
        <v/>
      </c>
      <c r="N66" s="61"/>
      <c r="O66" s="60"/>
      <c r="P66" s="61"/>
      <c r="Q66" s="51"/>
    </row>
    <row r="67" spans="1:17" x14ac:dyDescent="0.25">
      <c r="A67" s="51"/>
      <c r="B67" s="2"/>
      <c r="H67" s="61"/>
      <c r="I67" s="77"/>
      <c r="J67" s="55"/>
      <c r="K67" s="76"/>
      <c r="L67" s="70" t="str">
        <f t="shared" si="0"/>
        <v/>
      </c>
      <c r="M67" s="71" t="str">
        <f>IF(K67&gt;0, VLOOKUP(J67,Data!A$1:B$94, 2,FALSE)*K67,"")</f>
        <v/>
      </c>
      <c r="N67" s="61"/>
      <c r="O67" s="60"/>
      <c r="P67" s="61"/>
      <c r="Q67" s="51"/>
    </row>
    <row r="68" spans="1:17" x14ac:dyDescent="0.25">
      <c r="A68" s="51"/>
      <c r="B68" s="2"/>
      <c r="H68" s="61"/>
      <c r="I68" s="77"/>
      <c r="J68" s="55"/>
      <c r="K68" s="76"/>
      <c r="L68" s="70" t="str">
        <f t="shared" si="0"/>
        <v/>
      </c>
      <c r="M68" s="71" t="str">
        <f>IF(K68&gt;0, VLOOKUP(J68,Data!A$1:B$94, 2,FALSE)*K68,"")</f>
        <v/>
      </c>
      <c r="N68" s="61"/>
      <c r="O68" s="60"/>
      <c r="P68" s="61"/>
      <c r="Q68" s="51"/>
    </row>
    <row r="69" spans="1:17" x14ac:dyDescent="0.25">
      <c r="A69" s="51"/>
      <c r="B69" s="2"/>
      <c r="H69" s="61"/>
      <c r="I69" s="77"/>
      <c r="J69" s="55"/>
      <c r="K69" s="76"/>
      <c r="L69" s="70" t="str">
        <f t="shared" si="0"/>
        <v/>
      </c>
      <c r="M69" s="71" t="str">
        <f>IF(K69&gt;0, VLOOKUP(J69,Data!A$1:B$94, 2,FALSE)*K69,"")</f>
        <v/>
      </c>
      <c r="N69" s="61"/>
      <c r="O69" s="60"/>
      <c r="P69" s="61"/>
      <c r="Q69" s="51"/>
    </row>
    <row r="70" spans="1:17" x14ac:dyDescent="0.25">
      <c r="A70" s="51"/>
      <c r="B70" s="2"/>
      <c r="H70" s="61"/>
      <c r="I70" s="77"/>
      <c r="J70" s="55"/>
      <c r="K70" s="76"/>
      <c r="L70" s="70" t="str">
        <f t="shared" ref="L70:L131" si="1">IF(K70&gt;0,M70/2200,"")</f>
        <v/>
      </c>
      <c r="M70" s="71" t="str">
        <f>IF(K70&gt;0, VLOOKUP(J70,Data!A$1:B$94, 2,FALSE)*K70,"")</f>
        <v/>
      </c>
      <c r="N70" s="61"/>
      <c r="O70" s="60"/>
      <c r="P70" s="61"/>
      <c r="Q70" s="51"/>
    </row>
    <row r="71" spans="1:17" x14ac:dyDescent="0.25">
      <c r="A71" s="51"/>
      <c r="B71" s="2"/>
      <c r="H71" s="61"/>
      <c r="I71" s="77"/>
      <c r="J71" s="55"/>
      <c r="K71" s="76"/>
      <c r="L71" s="70" t="str">
        <f t="shared" si="1"/>
        <v/>
      </c>
      <c r="M71" s="71" t="str">
        <f>IF(K71&gt;0, VLOOKUP(J71,Data!A$1:B$94, 2,FALSE)*K71,"")</f>
        <v/>
      </c>
      <c r="N71" s="61"/>
      <c r="O71" s="60"/>
      <c r="P71" s="61"/>
      <c r="Q71" s="51"/>
    </row>
    <row r="72" spans="1:17" x14ac:dyDescent="0.25">
      <c r="A72" s="51"/>
      <c r="B72" s="2"/>
      <c r="H72" s="61"/>
      <c r="I72" s="77"/>
      <c r="J72" s="55"/>
      <c r="K72" s="76"/>
      <c r="L72" s="70" t="str">
        <f t="shared" si="1"/>
        <v/>
      </c>
      <c r="M72" s="71" t="str">
        <f>IF(K72&gt;0, VLOOKUP(J72,Data!A$1:B$94, 2,FALSE)*K72,"")</f>
        <v/>
      </c>
      <c r="N72" s="61"/>
      <c r="O72" s="60"/>
      <c r="P72" s="61"/>
      <c r="Q72" s="51"/>
    </row>
    <row r="73" spans="1:17" x14ac:dyDescent="0.25">
      <c r="A73" s="51"/>
      <c r="B73" s="2"/>
      <c r="H73" s="61"/>
      <c r="I73" s="77"/>
      <c r="J73" s="55"/>
      <c r="K73" s="76"/>
      <c r="L73" s="70" t="str">
        <f t="shared" si="1"/>
        <v/>
      </c>
      <c r="M73" s="71" t="str">
        <f>IF(K73&gt;0, VLOOKUP(J73,Data!A$1:B$94, 2,FALSE)*K73,"")</f>
        <v/>
      </c>
      <c r="N73" s="61"/>
      <c r="O73" s="60"/>
      <c r="P73" s="61"/>
      <c r="Q73" s="51"/>
    </row>
    <row r="74" spans="1:17" x14ac:dyDescent="0.25">
      <c r="A74" s="51"/>
      <c r="B74" s="2"/>
      <c r="H74" s="61"/>
      <c r="I74" s="77"/>
      <c r="J74" s="55"/>
      <c r="K74" s="76"/>
      <c r="L74" s="70" t="str">
        <f t="shared" si="1"/>
        <v/>
      </c>
      <c r="M74" s="71" t="str">
        <f>IF(K74&gt;0, VLOOKUP(J74,Data!A$1:B$94, 2,FALSE)*K74,"")</f>
        <v/>
      </c>
      <c r="N74" s="61"/>
      <c r="O74" s="60"/>
      <c r="P74" s="61"/>
      <c r="Q74" s="51"/>
    </row>
    <row r="75" spans="1:17" x14ac:dyDescent="0.25">
      <c r="A75" s="51"/>
      <c r="B75" s="2"/>
      <c r="H75" s="61"/>
      <c r="I75" s="77"/>
      <c r="J75" s="55"/>
      <c r="K75" s="76"/>
      <c r="L75" s="70" t="str">
        <f t="shared" si="1"/>
        <v/>
      </c>
      <c r="M75" s="71" t="str">
        <f>IF(K75&gt;0, VLOOKUP(J75,Data!A$1:B$94, 2,FALSE)*K75,"")</f>
        <v/>
      </c>
      <c r="N75" s="61"/>
      <c r="O75" s="60"/>
      <c r="P75" s="61"/>
      <c r="Q75" s="51"/>
    </row>
    <row r="76" spans="1:17" x14ac:dyDescent="0.25">
      <c r="A76" s="51"/>
      <c r="B76" s="2"/>
      <c r="H76" s="61"/>
      <c r="I76" s="77"/>
      <c r="J76" s="55"/>
      <c r="K76" s="76"/>
      <c r="L76" s="70" t="str">
        <f t="shared" si="1"/>
        <v/>
      </c>
      <c r="M76" s="71" t="str">
        <f>IF(K76&gt;0, VLOOKUP(J76,Data!A$1:B$94, 2,FALSE)*K76,"")</f>
        <v/>
      </c>
      <c r="N76" s="61"/>
      <c r="O76" s="60"/>
      <c r="P76" s="61"/>
      <c r="Q76" s="51"/>
    </row>
    <row r="77" spans="1:17" x14ac:dyDescent="0.25">
      <c r="A77" s="51"/>
      <c r="B77" s="2"/>
      <c r="H77" s="61"/>
      <c r="I77" s="77"/>
      <c r="J77" s="55"/>
      <c r="K77" s="76"/>
      <c r="L77" s="70" t="str">
        <f t="shared" si="1"/>
        <v/>
      </c>
      <c r="M77" s="71" t="str">
        <f>IF(K77&gt;0, VLOOKUP(J77,Data!A$1:B$94, 2,FALSE)*K77,"")</f>
        <v/>
      </c>
      <c r="N77" s="61"/>
      <c r="O77" s="60"/>
      <c r="P77" s="61"/>
      <c r="Q77" s="51"/>
    </row>
    <row r="78" spans="1:17" x14ac:dyDescent="0.25">
      <c r="A78" s="51"/>
      <c r="B78" s="2"/>
      <c r="H78" s="61"/>
      <c r="I78" s="77"/>
      <c r="J78" s="55"/>
      <c r="K78" s="76"/>
      <c r="L78" s="70" t="str">
        <f t="shared" si="1"/>
        <v/>
      </c>
      <c r="M78" s="71" t="str">
        <f>IF(K78&gt;0, VLOOKUP(J78,Data!A$1:B$94, 2,FALSE)*K78,"")</f>
        <v/>
      </c>
      <c r="N78" s="61"/>
      <c r="O78" s="60"/>
      <c r="P78" s="61"/>
      <c r="Q78" s="51"/>
    </row>
    <row r="79" spans="1:17" x14ac:dyDescent="0.25">
      <c r="A79" s="51"/>
      <c r="B79" s="2"/>
      <c r="H79" s="61"/>
      <c r="I79" s="77"/>
      <c r="J79" s="55"/>
      <c r="K79" s="76"/>
      <c r="L79" s="70" t="str">
        <f t="shared" si="1"/>
        <v/>
      </c>
      <c r="M79" s="71" t="str">
        <f>IF(K79&gt;0, VLOOKUP(J79,Data!A$1:B$94, 2,FALSE)*K79,"")</f>
        <v/>
      </c>
      <c r="N79" s="61"/>
      <c r="O79" s="60"/>
      <c r="P79" s="61"/>
      <c r="Q79" s="51"/>
    </row>
    <row r="80" spans="1:17" x14ac:dyDescent="0.25">
      <c r="A80" s="51"/>
      <c r="B80" s="2"/>
      <c r="H80" s="61"/>
      <c r="I80" s="77"/>
      <c r="J80" s="55"/>
      <c r="K80" s="76"/>
      <c r="L80" s="70" t="str">
        <f t="shared" si="1"/>
        <v/>
      </c>
      <c r="M80" s="71" t="str">
        <f>IF(K80&gt;0, VLOOKUP(J80,Data!A$1:B$94, 2,FALSE)*K80,"")</f>
        <v/>
      </c>
      <c r="N80" s="61"/>
      <c r="O80" s="60"/>
      <c r="P80" s="61"/>
      <c r="Q80" s="51"/>
    </row>
    <row r="81" spans="1:17" x14ac:dyDescent="0.25">
      <c r="A81" s="51"/>
      <c r="B81" s="2"/>
      <c r="H81" s="61"/>
      <c r="I81" s="77"/>
      <c r="J81" s="55"/>
      <c r="K81" s="76"/>
      <c r="L81" s="70" t="str">
        <f t="shared" si="1"/>
        <v/>
      </c>
      <c r="M81" s="71" t="str">
        <f>IF(K81&gt;0, VLOOKUP(J81,Data!A$1:B$94, 2,FALSE)*K81,"")</f>
        <v/>
      </c>
      <c r="N81" s="61"/>
      <c r="O81" s="60"/>
      <c r="P81" s="61"/>
      <c r="Q81" s="51"/>
    </row>
    <row r="82" spans="1:17" x14ac:dyDescent="0.25">
      <c r="A82" s="51"/>
      <c r="B82" s="2"/>
      <c r="H82" s="61"/>
      <c r="I82" s="77"/>
      <c r="J82" s="55"/>
      <c r="K82" s="76"/>
      <c r="L82" s="70" t="str">
        <f t="shared" si="1"/>
        <v/>
      </c>
      <c r="M82" s="71" t="str">
        <f>IF(K82&gt;0, VLOOKUP(J82,Data!A$1:B$94, 2,FALSE)*K82,"")</f>
        <v/>
      </c>
      <c r="N82" s="61"/>
      <c r="O82" s="60"/>
      <c r="P82" s="61"/>
      <c r="Q82" s="51"/>
    </row>
    <row r="83" spans="1:17" x14ac:dyDescent="0.25">
      <c r="A83" s="51"/>
      <c r="B83" s="2"/>
      <c r="H83" s="61"/>
      <c r="I83" s="77"/>
      <c r="J83" s="55"/>
      <c r="K83" s="76"/>
      <c r="L83" s="70" t="str">
        <f t="shared" si="1"/>
        <v/>
      </c>
      <c r="M83" s="71" t="str">
        <f>IF(K83&gt;0, VLOOKUP(J83,Data!A$1:B$94, 2,FALSE)*K83,"")</f>
        <v/>
      </c>
      <c r="N83" s="61"/>
      <c r="O83" s="60"/>
      <c r="P83" s="61"/>
      <c r="Q83" s="51"/>
    </row>
    <row r="84" spans="1:17" x14ac:dyDescent="0.25">
      <c r="A84" s="51"/>
      <c r="B84" s="2"/>
      <c r="H84" s="61"/>
      <c r="I84" s="77"/>
      <c r="J84" s="55"/>
      <c r="K84" s="76"/>
      <c r="L84" s="70" t="str">
        <f t="shared" si="1"/>
        <v/>
      </c>
      <c r="M84" s="71" t="str">
        <f>IF(K84&gt;0, VLOOKUP(J84,Data!A$1:B$94, 2,FALSE)*K84,"")</f>
        <v/>
      </c>
      <c r="N84" s="61"/>
      <c r="O84" s="60"/>
      <c r="P84" s="61"/>
      <c r="Q84" s="51"/>
    </row>
    <row r="85" spans="1:17" x14ac:dyDescent="0.25">
      <c r="A85" s="51"/>
      <c r="B85" s="2"/>
      <c r="H85" s="61"/>
      <c r="I85" s="77"/>
      <c r="J85" s="55"/>
      <c r="K85" s="76"/>
      <c r="L85" s="70" t="str">
        <f t="shared" si="1"/>
        <v/>
      </c>
      <c r="M85" s="71" t="str">
        <f>IF(K85&gt;0, VLOOKUP(J85,Data!A$1:B$94, 2,FALSE)*K85,"")</f>
        <v/>
      </c>
      <c r="N85" s="61"/>
      <c r="O85" s="60"/>
      <c r="P85" s="61"/>
      <c r="Q85" s="51"/>
    </row>
    <row r="86" spans="1:17" x14ac:dyDescent="0.25">
      <c r="A86" s="51"/>
      <c r="B86" s="2"/>
      <c r="H86" s="61"/>
      <c r="I86" s="77"/>
      <c r="J86" s="55"/>
      <c r="K86" s="76"/>
      <c r="L86" s="70" t="str">
        <f t="shared" si="1"/>
        <v/>
      </c>
      <c r="M86" s="71" t="str">
        <f>IF(K86&gt;0, VLOOKUP(J86,Data!A$1:B$94, 2,FALSE)*K86,"")</f>
        <v/>
      </c>
      <c r="N86" s="61"/>
      <c r="O86" s="60"/>
      <c r="P86" s="61"/>
      <c r="Q86" s="51"/>
    </row>
    <row r="87" spans="1:17" x14ac:dyDescent="0.25">
      <c r="A87" s="51"/>
      <c r="B87" s="2"/>
      <c r="H87" s="61"/>
      <c r="I87" s="77"/>
      <c r="J87" s="55"/>
      <c r="K87" s="76"/>
      <c r="L87" s="70" t="str">
        <f t="shared" si="1"/>
        <v/>
      </c>
      <c r="M87" s="71" t="str">
        <f>IF(K87&gt;0, VLOOKUP(J87,Data!A$1:B$94, 2,FALSE)*K87,"")</f>
        <v/>
      </c>
      <c r="N87" s="61"/>
      <c r="O87" s="60"/>
      <c r="P87" s="61"/>
      <c r="Q87" s="51"/>
    </row>
    <row r="88" spans="1:17" x14ac:dyDescent="0.25">
      <c r="A88" s="51"/>
      <c r="B88" s="2"/>
      <c r="H88" s="61"/>
      <c r="I88" s="77"/>
      <c r="J88" s="55"/>
      <c r="K88" s="76"/>
      <c r="L88" s="70" t="str">
        <f t="shared" si="1"/>
        <v/>
      </c>
      <c r="M88" s="71" t="str">
        <f>IF(K88&gt;0, VLOOKUP(J88,Data!A$1:B$94, 2,FALSE)*K88,"")</f>
        <v/>
      </c>
      <c r="N88" s="61"/>
      <c r="O88" s="60"/>
      <c r="P88" s="61"/>
      <c r="Q88" s="51"/>
    </row>
    <row r="89" spans="1:17" x14ac:dyDescent="0.25">
      <c r="A89" s="51"/>
      <c r="B89" s="2"/>
      <c r="H89" s="61"/>
      <c r="I89" s="77"/>
      <c r="J89" s="55"/>
      <c r="K89" s="76"/>
      <c r="L89" s="70" t="str">
        <f t="shared" si="1"/>
        <v/>
      </c>
      <c r="M89" s="71" t="str">
        <f>IF(K89&gt;0, VLOOKUP(J89,Data!A$1:B$94, 2,FALSE)*K89,"")</f>
        <v/>
      </c>
      <c r="N89" s="61"/>
      <c r="O89" s="60"/>
      <c r="P89" s="61"/>
      <c r="Q89" s="51"/>
    </row>
    <row r="90" spans="1:17" x14ac:dyDescent="0.25">
      <c r="A90" s="51"/>
      <c r="B90" s="2"/>
      <c r="H90" s="61"/>
      <c r="I90" s="77"/>
      <c r="J90" s="55"/>
      <c r="K90" s="76"/>
      <c r="L90" s="70" t="str">
        <f t="shared" si="1"/>
        <v/>
      </c>
      <c r="M90" s="71" t="str">
        <f>IF(K90&gt;0, VLOOKUP(J90,Data!A$1:B$94, 2,FALSE)*K90,"")</f>
        <v/>
      </c>
      <c r="N90" s="61"/>
      <c r="O90" s="60"/>
      <c r="P90" s="61"/>
      <c r="Q90" s="51"/>
    </row>
    <row r="91" spans="1:17" x14ac:dyDescent="0.25">
      <c r="A91" s="51"/>
      <c r="B91" s="2"/>
      <c r="H91" s="61"/>
      <c r="I91" s="77"/>
      <c r="J91" s="55"/>
      <c r="K91" s="76"/>
      <c r="L91" s="70" t="str">
        <f t="shared" si="1"/>
        <v/>
      </c>
      <c r="M91" s="71" t="str">
        <f>IF(K91&gt;0, VLOOKUP(J91,Data!A$1:B$94, 2,FALSE)*K91,"")</f>
        <v/>
      </c>
      <c r="N91" s="61"/>
      <c r="O91" s="60"/>
      <c r="P91" s="61"/>
      <c r="Q91" s="51"/>
    </row>
    <row r="92" spans="1:17" x14ac:dyDescent="0.25">
      <c r="A92" s="51"/>
      <c r="B92" s="2"/>
      <c r="H92" s="61"/>
      <c r="I92" s="77"/>
      <c r="J92" s="55"/>
      <c r="K92" s="76"/>
      <c r="L92" s="70" t="str">
        <f t="shared" si="1"/>
        <v/>
      </c>
      <c r="M92" s="71" t="str">
        <f>IF(K92&gt;0, VLOOKUP(J92,Data!A$1:B$94, 2,FALSE)*K92,"")</f>
        <v/>
      </c>
      <c r="N92" s="61"/>
      <c r="O92" s="60"/>
      <c r="P92" s="61"/>
      <c r="Q92" s="51"/>
    </row>
    <row r="93" spans="1:17" x14ac:dyDescent="0.25">
      <c r="A93" s="51"/>
      <c r="B93" s="2"/>
      <c r="H93" s="61"/>
      <c r="I93" s="77"/>
      <c r="J93" s="55"/>
      <c r="K93" s="76"/>
      <c r="L93" s="70" t="str">
        <f t="shared" si="1"/>
        <v/>
      </c>
      <c r="M93" s="71" t="str">
        <f>IF(K93&gt;0, VLOOKUP(J93,Data!A$1:B$94, 2,FALSE)*K93,"")</f>
        <v/>
      </c>
      <c r="N93" s="61"/>
      <c r="O93" s="60"/>
      <c r="P93" s="61"/>
      <c r="Q93" s="51"/>
    </row>
    <row r="94" spans="1:17" x14ac:dyDescent="0.25">
      <c r="A94" s="51"/>
      <c r="B94" s="2"/>
      <c r="H94" s="61"/>
      <c r="I94" s="77"/>
      <c r="J94" s="55"/>
      <c r="K94" s="76"/>
      <c r="L94" s="70" t="str">
        <f t="shared" si="1"/>
        <v/>
      </c>
      <c r="M94" s="71" t="str">
        <f>IF(K94&gt;0, VLOOKUP(J94,Data!A$1:B$94, 2,FALSE)*K94,"")</f>
        <v/>
      </c>
      <c r="N94" s="61"/>
      <c r="O94" s="60"/>
      <c r="P94" s="61"/>
      <c r="Q94" s="51"/>
    </row>
    <row r="95" spans="1:17" x14ac:dyDescent="0.25">
      <c r="A95" s="51"/>
      <c r="B95" s="2"/>
      <c r="H95" s="61"/>
      <c r="I95" s="77"/>
      <c r="J95" s="55"/>
      <c r="K95" s="76"/>
      <c r="L95" s="70" t="str">
        <f t="shared" si="1"/>
        <v/>
      </c>
      <c r="M95" s="71" t="str">
        <f>IF(K95&gt;0, VLOOKUP(J95,Data!A$1:B$94, 2,FALSE)*K95,"")</f>
        <v/>
      </c>
      <c r="N95" s="61"/>
      <c r="O95" s="60"/>
      <c r="P95" s="61"/>
      <c r="Q95" s="51"/>
    </row>
    <row r="96" spans="1:17" x14ac:dyDescent="0.25">
      <c r="A96" s="51"/>
      <c r="B96" s="2"/>
      <c r="H96" s="61"/>
      <c r="I96" s="77"/>
      <c r="J96" s="55"/>
      <c r="K96" s="76"/>
      <c r="L96" s="70" t="str">
        <f t="shared" si="1"/>
        <v/>
      </c>
      <c r="M96" s="71" t="str">
        <f>IF(K96&gt;0, VLOOKUP(J96,Data!A$1:B$94, 2,FALSE)*K96,"")</f>
        <v/>
      </c>
      <c r="N96" s="61"/>
      <c r="O96" s="60"/>
      <c r="P96" s="61"/>
      <c r="Q96" s="51"/>
    </row>
    <row r="97" spans="1:17" x14ac:dyDescent="0.25">
      <c r="A97" s="51"/>
      <c r="B97" s="2"/>
      <c r="H97" s="61"/>
      <c r="I97" s="77"/>
      <c r="J97" s="55"/>
      <c r="K97" s="76"/>
      <c r="L97" s="70" t="str">
        <f t="shared" si="1"/>
        <v/>
      </c>
      <c r="M97" s="71" t="str">
        <f>IF(K97&gt;0, VLOOKUP(J97,Data!A$1:B$94, 2,FALSE)*K97,"")</f>
        <v/>
      </c>
      <c r="N97" s="61"/>
      <c r="O97" s="60"/>
      <c r="P97" s="61"/>
      <c r="Q97" s="51"/>
    </row>
    <row r="98" spans="1:17" x14ac:dyDescent="0.25">
      <c r="A98" s="51"/>
      <c r="B98" s="2"/>
      <c r="H98" s="61"/>
      <c r="I98" s="77"/>
      <c r="J98" s="55"/>
      <c r="K98" s="76"/>
      <c r="L98" s="70" t="str">
        <f t="shared" si="1"/>
        <v/>
      </c>
      <c r="M98" s="71" t="str">
        <f>IF(K98&gt;0, VLOOKUP(J98,Data!A$1:B$94, 2,FALSE)*K98,"")</f>
        <v/>
      </c>
      <c r="N98" s="61"/>
      <c r="O98" s="60"/>
      <c r="P98" s="61"/>
      <c r="Q98" s="51"/>
    </row>
    <row r="99" spans="1:17" x14ac:dyDescent="0.25">
      <c r="A99" s="51"/>
      <c r="B99" s="2"/>
      <c r="H99" s="61"/>
      <c r="I99" s="77"/>
      <c r="J99" s="55"/>
      <c r="K99" s="76"/>
      <c r="L99" s="70" t="str">
        <f t="shared" si="1"/>
        <v/>
      </c>
      <c r="M99" s="71" t="str">
        <f>IF(K99&gt;0, VLOOKUP(J99,Data!A$1:B$94, 2,FALSE)*K99,"")</f>
        <v/>
      </c>
      <c r="N99" s="61"/>
      <c r="O99" s="60"/>
      <c r="P99" s="61"/>
      <c r="Q99" s="51"/>
    </row>
    <row r="100" spans="1:17" x14ac:dyDescent="0.25">
      <c r="A100" s="51"/>
      <c r="B100" s="2"/>
      <c r="H100" s="61"/>
      <c r="I100" s="77"/>
      <c r="J100" s="55"/>
      <c r="K100" s="76"/>
      <c r="L100" s="70" t="str">
        <f t="shared" si="1"/>
        <v/>
      </c>
      <c r="M100" s="71" t="str">
        <f>IF(K100&gt;0, VLOOKUP(J100,Data!A$1:B$94, 2,FALSE)*K100,"")</f>
        <v/>
      </c>
      <c r="N100" s="61"/>
      <c r="O100" s="60"/>
      <c r="P100" s="61"/>
      <c r="Q100" s="51"/>
    </row>
    <row r="101" spans="1:17" x14ac:dyDescent="0.25">
      <c r="A101" s="51"/>
      <c r="B101" s="2"/>
      <c r="H101" s="61"/>
      <c r="I101" s="77"/>
      <c r="J101" s="55"/>
      <c r="K101" s="76"/>
      <c r="L101" s="70" t="str">
        <f t="shared" si="1"/>
        <v/>
      </c>
      <c r="M101" s="71" t="str">
        <f>IF(K101&gt;0, VLOOKUP(J101,Data!A$1:B$94, 2,FALSE)*K101,"")</f>
        <v/>
      </c>
      <c r="N101" s="61"/>
      <c r="O101" s="60"/>
      <c r="P101" s="61"/>
      <c r="Q101" s="51"/>
    </row>
    <row r="102" spans="1:17" x14ac:dyDescent="0.25">
      <c r="A102" s="51"/>
      <c r="B102" s="2"/>
      <c r="H102" s="61"/>
      <c r="I102" s="77"/>
      <c r="J102" s="55"/>
      <c r="K102" s="76"/>
      <c r="L102" s="70" t="str">
        <f t="shared" si="1"/>
        <v/>
      </c>
      <c r="M102" s="71" t="str">
        <f>IF(K102&gt;0, VLOOKUP(J102,Data!A$1:B$94, 2,FALSE)*K102,"")</f>
        <v/>
      </c>
      <c r="N102" s="61"/>
      <c r="O102" s="60"/>
      <c r="P102" s="61"/>
      <c r="Q102" s="51"/>
    </row>
    <row r="103" spans="1:17" x14ac:dyDescent="0.25">
      <c r="A103" s="51"/>
      <c r="B103" s="2"/>
      <c r="H103" s="61"/>
      <c r="I103" s="77"/>
      <c r="J103" s="55"/>
      <c r="K103" s="76"/>
      <c r="L103" s="70" t="str">
        <f t="shared" si="1"/>
        <v/>
      </c>
      <c r="M103" s="71" t="str">
        <f>IF(K103&gt;0, VLOOKUP(J103,Data!A$1:B$94, 2,FALSE)*K103,"")</f>
        <v/>
      </c>
      <c r="N103" s="61"/>
      <c r="O103" s="60"/>
      <c r="P103" s="61"/>
      <c r="Q103" s="51"/>
    </row>
    <row r="104" spans="1:17" x14ac:dyDescent="0.25">
      <c r="A104" s="51"/>
      <c r="B104" s="2"/>
      <c r="H104" s="61"/>
      <c r="I104" s="77"/>
      <c r="J104" s="55"/>
      <c r="K104" s="76"/>
      <c r="L104" s="70" t="str">
        <f t="shared" si="1"/>
        <v/>
      </c>
      <c r="M104" s="71" t="str">
        <f>IF(K104&gt;0, VLOOKUP(J104,Data!A$1:B$94, 2,FALSE)*K104,"")</f>
        <v/>
      </c>
      <c r="N104" s="61"/>
      <c r="O104" s="60"/>
      <c r="P104" s="61"/>
      <c r="Q104" s="51"/>
    </row>
    <row r="105" spans="1:17" x14ac:dyDescent="0.25">
      <c r="A105" s="51"/>
      <c r="B105" s="2"/>
      <c r="H105" s="61"/>
      <c r="I105" s="77"/>
      <c r="J105" s="55"/>
      <c r="K105" s="76"/>
      <c r="L105" s="70" t="str">
        <f t="shared" si="1"/>
        <v/>
      </c>
      <c r="M105" s="71" t="str">
        <f>IF(K105&gt;0, VLOOKUP(J105,Data!A$1:B$94, 2,FALSE)*K105,"")</f>
        <v/>
      </c>
      <c r="N105" s="61"/>
      <c r="O105" s="60"/>
      <c r="P105" s="61"/>
      <c r="Q105" s="51"/>
    </row>
    <row r="106" spans="1:17" x14ac:dyDescent="0.25">
      <c r="A106" s="51"/>
      <c r="B106" s="2"/>
      <c r="H106" s="61"/>
      <c r="I106" s="77"/>
      <c r="J106" s="55"/>
      <c r="K106" s="76"/>
      <c r="L106" s="70" t="str">
        <f t="shared" si="1"/>
        <v/>
      </c>
      <c r="M106" s="71" t="str">
        <f>IF(K106&gt;0, VLOOKUP(J106,Data!A$1:B$94, 2,FALSE)*K106,"")</f>
        <v/>
      </c>
      <c r="N106" s="61"/>
      <c r="O106" s="60"/>
      <c r="P106" s="61"/>
      <c r="Q106" s="51"/>
    </row>
    <row r="107" spans="1:17" x14ac:dyDescent="0.25">
      <c r="A107" s="51"/>
      <c r="B107" s="2"/>
      <c r="H107" s="61"/>
      <c r="I107" s="77"/>
      <c r="J107" s="55"/>
      <c r="K107" s="76"/>
      <c r="L107" s="70" t="str">
        <f t="shared" si="1"/>
        <v/>
      </c>
      <c r="M107" s="71" t="str">
        <f>IF(K107&gt;0, VLOOKUP(J107,Data!A$1:B$94, 2,FALSE)*K107,"")</f>
        <v/>
      </c>
      <c r="N107" s="61"/>
      <c r="O107" s="60"/>
      <c r="P107" s="61"/>
      <c r="Q107" s="51"/>
    </row>
    <row r="108" spans="1:17" x14ac:dyDescent="0.25">
      <c r="A108" s="51"/>
      <c r="B108" s="2"/>
      <c r="H108" s="61"/>
      <c r="I108" s="77"/>
      <c r="J108" s="55"/>
      <c r="K108" s="76"/>
      <c r="L108" s="70" t="str">
        <f t="shared" si="1"/>
        <v/>
      </c>
      <c r="M108" s="71" t="str">
        <f>IF(K108&gt;0, VLOOKUP(J108,Data!A$1:B$94, 2,FALSE)*K108,"")</f>
        <v/>
      </c>
      <c r="N108" s="61"/>
      <c r="O108" s="60"/>
      <c r="P108" s="61"/>
      <c r="Q108" s="51"/>
    </row>
    <row r="109" spans="1:17" x14ac:dyDescent="0.25">
      <c r="A109" s="51"/>
      <c r="B109" s="2"/>
      <c r="H109" s="61"/>
      <c r="I109" s="77"/>
      <c r="J109" s="55"/>
      <c r="K109" s="76"/>
      <c r="L109" s="70" t="str">
        <f t="shared" si="1"/>
        <v/>
      </c>
      <c r="M109" s="71" t="str">
        <f>IF(K109&gt;0, VLOOKUP(J109,Data!A$1:B$94, 2,FALSE)*K109,"")</f>
        <v/>
      </c>
      <c r="N109" s="61"/>
      <c r="O109" s="60"/>
      <c r="P109" s="61"/>
      <c r="Q109" s="51"/>
    </row>
    <row r="110" spans="1:17" x14ac:dyDescent="0.25">
      <c r="A110" s="51"/>
      <c r="B110" s="2"/>
      <c r="H110" s="61"/>
      <c r="I110" s="77"/>
      <c r="J110" s="55"/>
      <c r="K110" s="76"/>
      <c r="L110" s="70" t="str">
        <f t="shared" si="1"/>
        <v/>
      </c>
      <c r="M110" s="71" t="str">
        <f>IF(K110&gt;0, VLOOKUP(J110,Data!A$1:B$94, 2,FALSE)*K110,"")</f>
        <v/>
      </c>
      <c r="N110" s="61"/>
      <c r="O110" s="60"/>
      <c r="P110" s="61"/>
      <c r="Q110" s="51"/>
    </row>
    <row r="111" spans="1:17" x14ac:dyDescent="0.25">
      <c r="A111" s="51"/>
      <c r="B111" s="2"/>
      <c r="H111" s="61"/>
      <c r="I111" s="77"/>
      <c r="J111" s="55"/>
      <c r="K111" s="76"/>
      <c r="L111" s="70" t="str">
        <f t="shared" si="1"/>
        <v/>
      </c>
      <c r="M111" s="71" t="str">
        <f>IF(K111&gt;0, VLOOKUP(J111,Data!A$1:B$94, 2,FALSE)*K111,"")</f>
        <v/>
      </c>
      <c r="N111" s="61"/>
      <c r="O111" s="60"/>
      <c r="P111" s="61"/>
      <c r="Q111" s="51"/>
    </row>
    <row r="112" spans="1:17" x14ac:dyDescent="0.25">
      <c r="A112" s="51"/>
      <c r="B112" s="2"/>
      <c r="H112" s="61"/>
      <c r="I112" s="77"/>
      <c r="J112" s="55"/>
      <c r="K112" s="76"/>
      <c r="L112" s="70" t="str">
        <f t="shared" si="1"/>
        <v/>
      </c>
      <c r="M112" s="71" t="str">
        <f>IF(K112&gt;0, VLOOKUP(J112,Data!A$1:B$94, 2,FALSE)*K112,"")</f>
        <v/>
      </c>
      <c r="N112" s="61"/>
      <c r="O112" s="60"/>
      <c r="P112" s="61"/>
      <c r="Q112" s="51"/>
    </row>
    <row r="113" spans="1:17" x14ac:dyDescent="0.25">
      <c r="A113" s="51"/>
      <c r="B113" s="2"/>
      <c r="H113" s="61"/>
      <c r="I113" s="77"/>
      <c r="J113" s="55"/>
      <c r="K113" s="76"/>
      <c r="L113" s="70" t="str">
        <f t="shared" si="1"/>
        <v/>
      </c>
      <c r="M113" s="71" t="str">
        <f>IF(K113&gt;0, VLOOKUP(J113,Data!A$1:B$94, 2,FALSE)*K113,"")</f>
        <v/>
      </c>
      <c r="N113" s="61"/>
      <c r="O113" s="60"/>
      <c r="P113" s="61"/>
      <c r="Q113" s="51"/>
    </row>
    <row r="114" spans="1:17" x14ac:dyDescent="0.25">
      <c r="A114" s="51"/>
      <c r="B114" s="2"/>
      <c r="H114" s="61"/>
      <c r="I114" s="77"/>
      <c r="J114" s="55"/>
      <c r="K114" s="76"/>
      <c r="L114" s="70" t="str">
        <f t="shared" si="1"/>
        <v/>
      </c>
      <c r="M114" s="71" t="str">
        <f>IF(K114&gt;0, VLOOKUP(J114,Data!A$1:B$94, 2,FALSE)*K114,"")</f>
        <v/>
      </c>
      <c r="N114" s="61"/>
      <c r="O114" s="60"/>
      <c r="P114" s="61"/>
      <c r="Q114" s="51"/>
    </row>
    <row r="115" spans="1:17" x14ac:dyDescent="0.25">
      <c r="A115" s="51"/>
      <c r="B115" s="2"/>
      <c r="H115" s="61"/>
      <c r="I115" s="77"/>
      <c r="J115" s="55"/>
      <c r="K115" s="76"/>
      <c r="L115" s="70" t="str">
        <f t="shared" si="1"/>
        <v/>
      </c>
      <c r="M115" s="71" t="str">
        <f>IF(K115&gt;0, VLOOKUP(J115,Data!A$1:B$94, 2,FALSE)*K115,"")</f>
        <v/>
      </c>
      <c r="N115" s="61"/>
      <c r="O115" s="60"/>
      <c r="P115" s="61"/>
      <c r="Q115" s="51"/>
    </row>
    <row r="116" spans="1:17" x14ac:dyDescent="0.25">
      <c r="A116" s="51"/>
      <c r="B116" s="2"/>
      <c r="H116" s="61"/>
      <c r="I116" s="77"/>
      <c r="J116" s="55"/>
      <c r="K116" s="76"/>
      <c r="L116" s="70" t="str">
        <f t="shared" si="1"/>
        <v/>
      </c>
      <c r="M116" s="71" t="str">
        <f>IF(K116&gt;0, VLOOKUP(J116,Data!A$1:B$94, 2,FALSE)*K116,"")</f>
        <v/>
      </c>
      <c r="N116" s="61"/>
      <c r="O116" s="60"/>
      <c r="P116" s="61"/>
      <c r="Q116" s="51"/>
    </row>
    <row r="117" spans="1:17" x14ac:dyDescent="0.25">
      <c r="A117" s="51"/>
      <c r="B117" s="2"/>
      <c r="H117" s="61"/>
      <c r="I117" s="77"/>
      <c r="J117" s="55"/>
      <c r="K117" s="76"/>
      <c r="L117" s="70" t="str">
        <f t="shared" si="1"/>
        <v/>
      </c>
      <c r="M117" s="71" t="str">
        <f>IF(K117&gt;0, VLOOKUP(J117,Data!A$1:B$94, 2,FALSE)*K117,"")</f>
        <v/>
      </c>
      <c r="N117" s="61"/>
      <c r="O117" s="60"/>
      <c r="P117" s="61"/>
      <c r="Q117" s="51"/>
    </row>
    <row r="118" spans="1:17" x14ac:dyDescent="0.25">
      <c r="A118" s="51"/>
      <c r="B118" s="2"/>
      <c r="H118" s="61"/>
      <c r="I118" s="77"/>
      <c r="J118" s="55"/>
      <c r="K118" s="76"/>
      <c r="L118" s="70" t="str">
        <f t="shared" si="1"/>
        <v/>
      </c>
      <c r="M118" s="71" t="str">
        <f>IF(K118&gt;0, VLOOKUP(J118,Data!A$1:B$94, 2,FALSE)*K118,"")</f>
        <v/>
      </c>
      <c r="N118" s="61"/>
      <c r="O118" s="60"/>
      <c r="P118" s="61"/>
      <c r="Q118" s="51"/>
    </row>
    <row r="119" spans="1:17" x14ac:dyDescent="0.25">
      <c r="A119" s="51"/>
      <c r="B119" s="2"/>
      <c r="H119" s="61"/>
      <c r="I119" s="77"/>
      <c r="J119" s="55"/>
      <c r="K119" s="76"/>
      <c r="L119" s="70" t="str">
        <f t="shared" si="1"/>
        <v/>
      </c>
      <c r="M119" s="71" t="str">
        <f>IF(K119&gt;0, VLOOKUP(J119,Data!A$1:B$94, 2,FALSE)*K119,"")</f>
        <v/>
      </c>
      <c r="N119" s="61"/>
      <c r="O119" s="60"/>
      <c r="P119" s="61"/>
      <c r="Q119" s="51"/>
    </row>
    <row r="120" spans="1:17" x14ac:dyDescent="0.25">
      <c r="A120" s="51"/>
      <c r="B120" s="2"/>
      <c r="H120" s="61"/>
      <c r="I120" s="77"/>
      <c r="J120" s="55"/>
      <c r="K120" s="76"/>
      <c r="L120" s="70" t="str">
        <f t="shared" si="1"/>
        <v/>
      </c>
      <c r="M120" s="71" t="str">
        <f>IF(K120&gt;0, VLOOKUP(J120,Data!A$1:B$94, 2,FALSE)*K120,"")</f>
        <v/>
      </c>
      <c r="N120" s="61"/>
      <c r="O120" s="60"/>
      <c r="P120" s="61"/>
      <c r="Q120" s="51"/>
    </row>
    <row r="121" spans="1:17" x14ac:dyDescent="0.25">
      <c r="A121" s="51"/>
      <c r="B121" s="2"/>
      <c r="H121" s="61"/>
      <c r="I121" s="77"/>
      <c r="J121" s="55"/>
      <c r="K121" s="76"/>
      <c r="L121" s="70" t="str">
        <f t="shared" si="1"/>
        <v/>
      </c>
      <c r="M121" s="71" t="str">
        <f>IF(K121&gt;0, VLOOKUP(J121,Data!A$1:B$94, 2,FALSE)*K121,"")</f>
        <v/>
      </c>
      <c r="N121" s="61"/>
      <c r="O121" s="60"/>
      <c r="P121" s="61"/>
      <c r="Q121" s="51"/>
    </row>
    <row r="122" spans="1:17" x14ac:dyDescent="0.25">
      <c r="A122" s="51"/>
      <c r="B122" s="2"/>
      <c r="H122" s="61"/>
      <c r="I122" s="77"/>
      <c r="J122" s="55"/>
      <c r="K122" s="76"/>
      <c r="L122" s="70" t="str">
        <f t="shared" si="1"/>
        <v/>
      </c>
      <c r="M122" s="71" t="str">
        <f>IF(K122&gt;0, VLOOKUP(J122,Data!A$1:B$94, 2,FALSE)*K122,"")</f>
        <v/>
      </c>
      <c r="N122" s="61"/>
      <c r="O122" s="60"/>
      <c r="P122" s="61"/>
      <c r="Q122" s="51"/>
    </row>
    <row r="123" spans="1:17" x14ac:dyDescent="0.25">
      <c r="A123" s="51"/>
      <c r="B123" s="2"/>
      <c r="H123" s="61"/>
      <c r="I123" s="77"/>
      <c r="J123" s="55"/>
      <c r="K123" s="76"/>
      <c r="L123" s="70" t="str">
        <f t="shared" si="1"/>
        <v/>
      </c>
      <c r="M123" s="71" t="str">
        <f>IF(K123&gt;0, VLOOKUP(J123,Data!A$1:B$94, 2,FALSE)*K123,"")</f>
        <v/>
      </c>
      <c r="N123" s="61"/>
      <c r="O123" s="60"/>
      <c r="P123" s="61"/>
      <c r="Q123" s="51"/>
    </row>
    <row r="124" spans="1:17" x14ac:dyDescent="0.25">
      <c r="A124" s="51"/>
      <c r="B124" s="2"/>
      <c r="H124" s="61"/>
      <c r="I124" s="77"/>
      <c r="J124" s="55"/>
      <c r="K124" s="76"/>
      <c r="L124" s="70" t="str">
        <f t="shared" si="1"/>
        <v/>
      </c>
      <c r="M124" s="71" t="str">
        <f>IF(K124&gt;0, VLOOKUP(J124,Data!A$1:B$94, 2,FALSE)*K124,"")</f>
        <v/>
      </c>
      <c r="N124" s="61"/>
      <c r="O124" s="60"/>
      <c r="P124" s="61"/>
      <c r="Q124" s="51"/>
    </row>
    <row r="125" spans="1:17" x14ac:dyDescent="0.25">
      <c r="A125" s="51"/>
      <c r="B125" s="2"/>
      <c r="H125" s="61"/>
      <c r="I125" s="77"/>
      <c r="J125" s="55"/>
      <c r="K125" s="76"/>
      <c r="L125" s="70" t="str">
        <f t="shared" si="1"/>
        <v/>
      </c>
      <c r="M125" s="71" t="str">
        <f>IF(K125&gt;0, VLOOKUP(J125,Data!A$1:B$94, 2,FALSE)*K125,"")</f>
        <v/>
      </c>
      <c r="N125" s="61"/>
      <c r="O125" s="60"/>
      <c r="P125" s="61"/>
      <c r="Q125" s="51"/>
    </row>
    <row r="126" spans="1:17" x14ac:dyDescent="0.25">
      <c r="A126" s="51"/>
      <c r="B126" s="2"/>
      <c r="H126" s="61"/>
      <c r="I126" s="77"/>
      <c r="J126" s="55"/>
      <c r="K126" s="76"/>
      <c r="L126" s="70" t="str">
        <f t="shared" si="1"/>
        <v/>
      </c>
      <c r="M126" s="71" t="str">
        <f>IF(K126&gt;0, VLOOKUP(J126,Data!A$1:B$94, 2,FALSE)*K126,"")</f>
        <v/>
      </c>
      <c r="N126" s="61"/>
      <c r="O126" s="60"/>
      <c r="P126" s="61"/>
      <c r="Q126" s="51"/>
    </row>
    <row r="127" spans="1:17" x14ac:dyDescent="0.25">
      <c r="A127" s="51"/>
      <c r="B127" s="2"/>
      <c r="H127" s="61"/>
      <c r="I127" s="77"/>
      <c r="J127" s="55"/>
      <c r="K127" s="76"/>
      <c r="L127" s="70" t="str">
        <f t="shared" si="1"/>
        <v/>
      </c>
      <c r="M127" s="71" t="str">
        <f>IF(K127&gt;0, VLOOKUP(J127,Data!A$1:B$94, 2,FALSE)*K127,"")</f>
        <v/>
      </c>
      <c r="N127" s="61"/>
      <c r="O127" s="60"/>
      <c r="P127" s="61"/>
      <c r="Q127" s="51"/>
    </row>
    <row r="128" spans="1:17" x14ac:dyDescent="0.25">
      <c r="A128" s="51"/>
      <c r="B128" s="2"/>
      <c r="H128" s="61"/>
      <c r="I128" s="77"/>
      <c r="J128" s="55"/>
      <c r="K128" s="76"/>
      <c r="L128" s="70" t="str">
        <f t="shared" si="1"/>
        <v/>
      </c>
      <c r="M128" s="71" t="str">
        <f>IF(K128&gt;0, VLOOKUP(J128,Data!A$1:B$94, 2,FALSE)*K128,"")</f>
        <v/>
      </c>
      <c r="N128" s="61"/>
      <c r="O128" s="60"/>
      <c r="P128" s="61"/>
      <c r="Q128" s="51"/>
    </row>
    <row r="129" spans="1:17" x14ac:dyDescent="0.25">
      <c r="A129" s="51"/>
      <c r="B129" s="2"/>
      <c r="H129" s="61"/>
      <c r="I129" s="77"/>
      <c r="J129" s="55"/>
      <c r="K129" s="76"/>
      <c r="L129" s="70" t="str">
        <f t="shared" si="1"/>
        <v/>
      </c>
      <c r="M129" s="71" t="str">
        <f>IF(K129&gt;0, VLOOKUP(J129,Data!A$1:B$94, 2,FALSE)*K129,"")</f>
        <v/>
      </c>
      <c r="N129" s="61"/>
      <c r="O129" s="60"/>
      <c r="P129" s="61"/>
      <c r="Q129" s="51"/>
    </row>
    <row r="130" spans="1:17" x14ac:dyDescent="0.25">
      <c r="A130" s="51"/>
      <c r="B130" s="2"/>
      <c r="H130" s="61"/>
      <c r="I130" s="77"/>
      <c r="J130" s="55"/>
      <c r="K130" s="76"/>
      <c r="L130" s="70" t="str">
        <f t="shared" si="1"/>
        <v/>
      </c>
      <c r="M130" s="71" t="str">
        <f>IF(K130&gt;0, VLOOKUP(J130,Data!A$1:B$94, 2,FALSE)*K130,"")</f>
        <v/>
      </c>
      <c r="N130" s="61"/>
      <c r="O130" s="60"/>
      <c r="P130" s="61"/>
      <c r="Q130" s="51"/>
    </row>
    <row r="131" spans="1:17" x14ac:dyDescent="0.25">
      <c r="A131" s="51"/>
      <c r="H131" s="61"/>
      <c r="I131" s="77"/>
      <c r="J131" s="55"/>
      <c r="K131" s="76"/>
      <c r="L131" s="70" t="str">
        <f t="shared" si="1"/>
        <v/>
      </c>
      <c r="M131" s="71" t="str">
        <f>IF(K131&gt;0, VLOOKUP(J131,Data!A$1:B$94, 2,FALSE)*K131,"")</f>
        <v/>
      </c>
      <c r="N131" s="61"/>
      <c r="O131" s="60"/>
      <c r="P131" s="61"/>
      <c r="Q131" s="51"/>
    </row>
    <row r="132" spans="1:17" ht="7.5" customHeight="1" x14ac:dyDescent="0.25">
      <c r="A132" s="51"/>
      <c r="B132" s="51"/>
      <c r="C132" s="51"/>
      <c r="D132" s="51"/>
      <c r="E132" s="51"/>
      <c r="F132" s="51"/>
      <c r="G132" s="51"/>
      <c r="H132" s="51"/>
      <c r="I132" s="52"/>
      <c r="J132" s="64"/>
      <c r="K132" s="72"/>
      <c r="L132" s="66"/>
      <c r="M132" s="67"/>
      <c r="N132" s="51"/>
      <c r="O132" s="52"/>
      <c r="P132" s="51"/>
      <c r="Q132" s="51"/>
    </row>
    <row r="133" spans="1:17" x14ac:dyDescent="0.25">
      <c r="A133" s="9"/>
      <c r="H133" s="9"/>
      <c r="I133" s="4"/>
      <c r="J133" s="7"/>
      <c r="K133" s="74"/>
      <c r="L133" s="8"/>
      <c r="M133" s="10"/>
      <c r="N133" s="9"/>
      <c r="O133" s="4"/>
      <c r="P133" s="9"/>
      <c r="Q133" s="9"/>
    </row>
  </sheetData>
  <sheetProtection algorithmName="SHA-512" hashValue="F7J2AiGM5bFIGEHukZ6MbJeFx/HwK/Xugse2x+5VPyqTm6kPhYT7kH8+tvclqWrOCUSH7wbqnf0kpiEF2tJITA==" saltValue="g88S6wLHpIXaQU2cJCi4Ug==" spinCount="100000" sheet="1" objects="1" scenarios="1" selectLockedCells="1"/>
  <mergeCells count="9">
    <mergeCell ref="B1:F1"/>
    <mergeCell ref="O4:O5"/>
    <mergeCell ref="O12:O13"/>
    <mergeCell ref="O8:O9"/>
    <mergeCell ref="B14:G32"/>
    <mergeCell ref="B11:G13"/>
    <mergeCell ref="B3:G10"/>
    <mergeCell ref="B2:G2"/>
    <mergeCell ref="I2:O2"/>
  </mergeCells>
  <printOptions horizontalCentered="1"/>
  <pageMargins left="0.25" right="0.25" top="0.75" bottom="0.75" header="0.3" footer="0.3"/>
  <pageSetup scale="59" orientation="portrait" r:id="rId1"/>
  <colBreaks count="1" manualBreakCount="1">
    <brk id="17" max="1048575" man="1"/>
  </col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Data!$A$2:$A$94</xm:f>
          </x14:formula1>
          <xm:sqref>J4:J131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R133"/>
  <sheetViews>
    <sheetView zoomScale="102" zoomScaleNormal="102" workbookViewId="0">
      <pane xSplit="8" ySplit="13" topLeftCell="I14" activePane="bottomRight" state="frozen"/>
      <selection activeCell="A2" sqref="A2"/>
      <selection pane="topRight" activeCell="H2" sqref="H2"/>
      <selection pane="bottomLeft" activeCell="A14" sqref="A14"/>
      <selection pane="bottomRight" activeCell="I4" sqref="I4"/>
    </sheetView>
  </sheetViews>
  <sheetFormatPr defaultRowHeight="18" x14ac:dyDescent="0.25"/>
  <cols>
    <col min="1" max="1" width="1.5703125" style="1" customWidth="1"/>
    <col min="2" max="5" width="9.140625" style="1"/>
    <col min="6" max="6" width="8.5703125" style="1" customWidth="1"/>
    <col min="7" max="7" width="9.140625" style="1"/>
    <col min="8" max="8" width="1.5703125" style="1" customWidth="1"/>
    <col min="9" max="9" width="8.28515625" style="1" bestFit="1" customWidth="1"/>
    <col min="10" max="10" width="37.140625" style="5" customWidth="1"/>
    <col min="11" max="11" width="11.85546875" style="43" bestFit="1" customWidth="1"/>
    <col min="12" max="12" width="11.5703125" style="6" bestFit="1" customWidth="1"/>
    <col min="13" max="13" width="12.7109375" style="41" bestFit="1" customWidth="1"/>
    <col min="14" max="14" width="0.85546875" style="1" customWidth="1"/>
    <col min="15" max="15" width="29.140625" style="3" customWidth="1"/>
    <col min="16" max="16" width="0.85546875" style="1" customWidth="1"/>
    <col min="17" max="17" width="1.5703125" style="1" customWidth="1"/>
    <col min="18" max="16384" width="9.140625" style="1"/>
  </cols>
  <sheetData>
    <row r="1" spans="1:18" ht="7.5" customHeight="1" x14ac:dyDescent="0.25">
      <c r="A1" s="45"/>
      <c r="B1" s="111" t="str">
        <f>VLOOKUP(O4, Table2[#All], 5, TRUE)</f>
        <v>State00</v>
      </c>
      <c r="C1" s="111"/>
      <c r="D1" s="111"/>
      <c r="E1" s="111"/>
      <c r="F1" s="111"/>
      <c r="G1" s="62"/>
      <c r="H1" s="45"/>
      <c r="I1" s="62"/>
      <c r="J1" s="46"/>
      <c r="K1" s="47"/>
      <c r="L1" s="48"/>
      <c r="M1" s="49"/>
      <c r="N1" s="45"/>
      <c r="O1" s="50"/>
      <c r="P1" s="45"/>
      <c r="Q1" s="45"/>
      <c r="R1" s="2"/>
    </row>
    <row r="2" spans="1:18" ht="27" thickBot="1" x14ac:dyDescent="0.45">
      <c r="A2" s="51"/>
      <c r="B2" s="108" t="s">
        <v>178</v>
      </c>
      <c r="C2" s="108"/>
      <c r="D2" s="108"/>
      <c r="E2" s="108"/>
      <c r="F2" s="108"/>
      <c r="G2" s="109"/>
      <c r="H2" s="51"/>
      <c r="I2" s="110" t="s">
        <v>182</v>
      </c>
      <c r="J2" s="110"/>
      <c r="K2" s="110"/>
      <c r="L2" s="110"/>
      <c r="M2" s="110"/>
      <c r="N2" s="110"/>
      <c r="O2" s="110"/>
      <c r="P2" s="63"/>
      <c r="Q2" s="51"/>
      <c r="R2" s="2"/>
    </row>
    <row r="3" spans="1:18" x14ac:dyDescent="0.25">
      <c r="A3" s="51"/>
      <c r="B3" s="102"/>
      <c r="C3" s="102"/>
      <c r="D3" s="102"/>
      <c r="E3" s="102"/>
      <c r="F3" s="102"/>
      <c r="G3" s="103"/>
      <c r="H3" s="61"/>
      <c r="I3" s="57" t="s">
        <v>6</v>
      </c>
      <c r="J3" s="57" t="s">
        <v>0</v>
      </c>
      <c r="K3" s="58" t="s">
        <v>1</v>
      </c>
      <c r="L3" s="57" t="s">
        <v>2</v>
      </c>
      <c r="M3" s="59" t="s">
        <v>5</v>
      </c>
      <c r="N3" s="61"/>
      <c r="O3" s="44" t="s">
        <v>3</v>
      </c>
      <c r="P3" s="61"/>
      <c r="Q3" s="51"/>
      <c r="R3" s="2"/>
    </row>
    <row r="4" spans="1:18" x14ac:dyDescent="0.25">
      <c r="A4" s="51"/>
      <c r="B4" s="104"/>
      <c r="C4" s="104"/>
      <c r="D4" s="104"/>
      <c r="E4" s="104"/>
      <c r="F4" s="104"/>
      <c r="G4" s="105"/>
      <c r="H4" s="61"/>
      <c r="I4" s="54"/>
      <c r="J4" s="68" t="str">
        <f>IF(M4&gt;0,"Walking (4 mph)","")</f>
        <v/>
      </c>
      <c r="K4" s="69" t="str">
        <f>IF(M4&gt;0,L4*15,"")</f>
        <v/>
      </c>
      <c r="L4" s="70" t="str">
        <f>IF(M4&gt;0,M4/2200,"")</f>
        <v/>
      </c>
      <c r="M4" s="56"/>
      <c r="N4" s="61"/>
      <c r="O4" s="112">
        <f>SUM(L:L)</f>
        <v>0</v>
      </c>
      <c r="P4" s="61"/>
      <c r="Q4" s="51"/>
      <c r="R4" s="2"/>
    </row>
    <row r="5" spans="1:18" ht="18.75" thickBot="1" x14ac:dyDescent="0.3">
      <c r="A5" s="51"/>
      <c r="B5" s="104"/>
      <c r="C5" s="104"/>
      <c r="D5" s="104"/>
      <c r="E5" s="104"/>
      <c r="F5" s="104"/>
      <c r="G5" s="105"/>
      <c r="H5" s="61"/>
      <c r="I5" s="54"/>
      <c r="J5" s="68" t="str">
        <f t="shared" ref="J5:J68" si="0">IF(M5&gt;0,"Walking (4 mph)","")</f>
        <v/>
      </c>
      <c r="K5" s="69" t="str">
        <f t="shared" ref="K5:K68" si="1">IF(M5&gt;0,L5*15,"")</f>
        <v/>
      </c>
      <c r="L5" s="70" t="str">
        <f t="shared" ref="L5:L68" si="2">IF(M5&gt;0,M5/2200,"")</f>
        <v/>
      </c>
      <c r="M5" s="56"/>
      <c r="N5" s="61"/>
      <c r="O5" s="113"/>
      <c r="P5" s="61"/>
      <c r="Q5" s="51"/>
      <c r="R5" s="2"/>
    </row>
    <row r="6" spans="1:18" ht="18.75" thickBot="1" x14ac:dyDescent="0.3">
      <c r="A6" s="51"/>
      <c r="B6" s="104"/>
      <c r="C6" s="104"/>
      <c r="D6" s="104"/>
      <c r="E6" s="104"/>
      <c r="F6" s="104"/>
      <c r="G6" s="105"/>
      <c r="H6" s="61"/>
      <c r="I6" s="54"/>
      <c r="J6" s="68" t="str">
        <f t="shared" si="0"/>
        <v/>
      </c>
      <c r="K6" s="69" t="str">
        <f t="shared" si="1"/>
        <v/>
      </c>
      <c r="L6" s="70" t="str">
        <f t="shared" si="2"/>
        <v/>
      </c>
      <c r="M6" s="56"/>
      <c r="N6" s="61"/>
      <c r="O6" s="60"/>
      <c r="P6" s="61"/>
      <c r="Q6" s="51"/>
      <c r="R6" s="2"/>
    </row>
    <row r="7" spans="1:18" x14ac:dyDescent="0.25">
      <c r="A7" s="51"/>
      <c r="B7" s="104"/>
      <c r="C7" s="104"/>
      <c r="D7" s="104"/>
      <c r="E7" s="104"/>
      <c r="F7" s="104"/>
      <c r="G7" s="105"/>
      <c r="H7" s="61"/>
      <c r="I7" s="54"/>
      <c r="J7" s="68" t="str">
        <f t="shared" si="0"/>
        <v/>
      </c>
      <c r="K7" s="69" t="str">
        <f t="shared" si="1"/>
        <v/>
      </c>
      <c r="L7" s="70" t="str">
        <f t="shared" si="2"/>
        <v/>
      </c>
      <c r="M7" s="56"/>
      <c r="N7" s="61"/>
      <c r="O7" s="53" t="s">
        <v>180</v>
      </c>
      <c r="P7" s="61"/>
      <c r="Q7" s="51"/>
      <c r="R7" s="2"/>
    </row>
    <row r="8" spans="1:18" x14ac:dyDescent="0.25">
      <c r="A8" s="51"/>
      <c r="B8" s="104"/>
      <c r="C8" s="104"/>
      <c r="D8" s="104"/>
      <c r="E8" s="104"/>
      <c r="F8" s="104"/>
      <c r="G8" s="105"/>
      <c r="H8" s="61"/>
      <c r="I8" s="54"/>
      <c r="J8" s="68" t="str">
        <f t="shared" si="0"/>
        <v/>
      </c>
      <c r="K8" s="69" t="str">
        <f t="shared" si="1"/>
        <v/>
      </c>
      <c r="L8" s="70" t="str">
        <f t="shared" si="2"/>
        <v/>
      </c>
      <c r="M8" s="56"/>
      <c r="N8" s="61"/>
      <c r="O8" s="88" t="str">
        <f>VLOOKUP(O4, Table2[#All], 4, TRUE)</f>
        <v>Enter your activities for your first park!</v>
      </c>
      <c r="P8" s="61"/>
      <c r="Q8" s="51"/>
      <c r="R8" s="2"/>
    </row>
    <row r="9" spans="1:18" ht="18.75" thickBot="1" x14ac:dyDescent="0.3">
      <c r="A9" s="51"/>
      <c r="B9" s="104"/>
      <c r="C9" s="104"/>
      <c r="D9" s="104"/>
      <c r="E9" s="104"/>
      <c r="F9" s="104"/>
      <c r="G9" s="105"/>
      <c r="H9" s="61"/>
      <c r="I9" s="54"/>
      <c r="J9" s="68" t="str">
        <f t="shared" si="0"/>
        <v/>
      </c>
      <c r="K9" s="69" t="str">
        <f t="shared" si="1"/>
        <v/>
      </c>
      <c r="L9" s="70" t="str">
        <f t="shared" si="2"/>
        <v/>
      </c>
      <c r="M9" s="56"/>
      <c r="N9" s="61"/>
      <c r="O9" s="89"/>
      <c r="P9" s="61"/>
      <c r="Q9" s="51"/>
      <c r="R9" s="2"/>
    </row>
    <row r="10" spans="1:18" ht="18.75" thickBot="1" x14ac:dyDescent="0.3">
      <c r="A10" s="51"/>
      <c r="B10" s="106"/>
      <c r="C10" s="106"/>
      <c r="D10" s="106"/>
      <c r="E10" s="106"/>
      <c r="F10" s="106"/>
      <c r="G10" s="107"/>
      <c r="H10" s="61"/>
      <c r="I10" s="54"/>
      <c r="J10" s="68" t="str">
        <f t="shared" si="0"/>
        <v/>
      </c>
      <c r="K10" s="69" t="str">
        <f t="shared" si="1"/>
        <v/>
      </c>
      <c r="L10" s="70" t="str">
        <f t="shared" si="2"/>
        <v/>
      </c>
      <c r="M10" s="56"/>
      <c r="N10" s="61"/>
      <c r="O10" s="60"/>
      <c r="P10" s="61"/>
      <c r="Q10" s="51"/>
      <c r="R10" s="2"/>
    </row>
    <row r="11" spans="1:18" x14ac:dyDescent="0.25">
      <c r="A11" s="51"/>
      <c r="B11" s="96" t="str">
        <f>VLOOKUP(O4, Table2[#All], 3, TRUE)</f>
        <v>Getting Started</v>
      </c>
      <c r="C11" s="96"/>
      <c r="D11" s="96"/>
      <c r="E11" s="96"/>
      <c r="F11" s="96"/>
      <c r="G11" s="97"/>
      <c r="H11" s="61"/>
      <c r="I11" s="54"/>
      <c r="J11" s="68" t="str">
        <f t="shared" si="0"/>
        <v/>
      </c>
      <c r="K11" s="69" t="str">
        <f t="shared" si="1"/>
        <v/>
      </c>
      <c r="L11" s="70" t="str">
        <f t="shared" si="2"/>
        <v/>
      </c>
      <c r="M11" s="56"/>
      <c r="N11" s="61"/>
      <c r="O11" s="44" t="s">
        <v>7</v>
      </c>
      <c r="P11" s="61"/>
      <c r="Q11" s="51"/>
      <c r="R11" s="2"/>
    </row>
    <row r="12" spans="1:18" x14ac:dyDescent="0.25">
      <c r="A12" s="51"/>
      <c r="B12" s="98"/>
      <c r="C12" s="98"/>
      <c r="D12" s="98"/>
      <c r="E12" s="98"/>
      <c r="F12" s="98"/>
      <c r="G12" s="99"/>
      <c r="H12" s="61"/>
      <c r="I12" s="54"/>
      <c r="J12" s="68" t="str">
        <f t="shared" si="0"/>
        <v/>
      </c>
      <c r="K12" s="69" t="str">
        <f t="shared" si="1"/>
        <v/>
      </c>
      <c r="L12" s="70" t="str">
        <f t="shared" si="2"/>
        <v/>
      </c>
      <c r="M12" s="56"/>
      <c r="N12" s="61"/>
      <c r="O12" s="114">
        <f>SUMIF(M4:M95,"&gt;0")+SUMIF(M4:M95,"&lt;0")</f>
        <v>0</v>
      </c>
      <c r="P12" s="61"/>
      <c r="Q12" s="51"/>
      <c r="R12" s="2"/>
    </row>
    <row r="13" spans="1:18" ht="18.75" thickBot="1" x14ac:dyDescent="0.3">
      <c r="A13" s="51"/>
      <c r="B13" s="100"/>
      <c r="C13" s="100"/>
      <c r="D13" s="100"/>
      <c r="E13" s="100"/>
      <c r="F13" s="100"/>
      <c r="G13" s="101"/>
      <c r="H13" s="61"/>
      <c r="I13" s="54"/>
      <c r="J13" s="68" t="str">
        <f t="shared" si="0"/>
        <v/>
      </c>
      <c r="K13" s="69" t="str">
        <f t="shared" si="1"/>
        <v/>
      </c>
      <c r="L13" s="70" t="str">
        <f t="shared" si="2"/>
        <v/>
      </c>
      <c r="M13" s="56"/>
      <c r="N13" s="61"/>
      <c r="O13" s="115"/>
      <c r="P13" s="61"/>
      <c r="Q13" s="51"/>
      <c r="R13" s="2"/>
    </row>
    <row r="14" spans="1:18" x14ac:dyDescent="0.25">
      <c r="A14" s="51"/>
      <c r="B14" s="90" t="str">
        <f>VLOOKUP(O4, AllCourseData, 7, TRUE)</f>
        <v xml:space="preserve">There are 2 tabs to enter your activities. The first is called “Activity Log” where you’ll enter your date, select an activity from the dropdown list (nearly 100 to choose from), and enter the amount of time you performed that activity. Your activity will be converted to miles and steps. The second tab is called “Steps Log” and is for folks that use an activity tracker that tracks their daily steps.
Every 8 miles earned will take you to the next State park. You’ll see the current county and park you’re visiting, along with a picture and some information on the park.  </v>
      </c>
      <c r="C14" s="90"/>
      <c r="D14" s="90"/>
      <c r="E14" s="90"/>
      <c r="F14" s="90"/>
      <c r="G14" s="91"/>
      <c r="H14" s="61"/>
      <c r="I14" s="54"/>
      <c r="J14" s="68" t="str">
        <f t="shared" si="0"/>
        <v/>
      </c>
      <c r="K14" s="69" t="str">
        <f t="shared" si="1"/>
        <v/>
      </c>
      <c r="L14" s="70" t="str">
        <f t="shared" si="2"/>
        <v/>
      </c>
      <c r="M14" s="56"/>
      <c r="N14" s="61"/>
      <c r="O14" s="60"/>
      <c r="P14" s="61"/>
      <c r="Q14" s="51"/>
    </row>
    <row r="15" spans="1:18" x14ac:dyDescent="0.25">
      <c r="A15" s="51"/>
      <c r="B15" s="92"/>
      <c r="C15" s="92"/>
      <c r="D15" s="92"/>
      <c r="E15" s="92"/>
      <c r="F15" s="92"/>
      <c r="G15" s="93"/>
      <c r="H15" s="61"/>
      <c r="I15" s="54"/>
      <c r="J15" s="68" t="str">
        <f t="shared" si="0"/>
        <v/>
      </c>
      <c r="K15" s="69" t="str">
        <f t="shared" si="1"/>
        <v/>
      </c>
      <c r="L15" s="70" t="str">
        <f t="shared" si="2"/>
        <v/>
      </c>
      <c r="M15" s="56"/>
      <c r="N15" s="61"/>
      <c r="O15" s="60"/>
      <c r="P15" s="61"/>
      <c r="Q15" s="51"/>
      <c r="R15" s="2"/>
    </row>
    <row r="16" spans="1:18" x14ac:dyDescent="0.25">
      <c r="A16" s="51"/>
      <c r="B16" s="92"/>
      <c r="C16" s="92"/>
      <c r="D16" s="92"/>
      <c r="E16" s="92"/>
      <c r="F16" s="92"/>
      <c r="G16" s="93"/>
      <c r="H16" s="61"/>
      <c r="I16" s="54"/>
      <c r="J16" s="68" t="str">
        <f t="shared" si="0"/>
        <v/>
      </c>
      <c r="K16" s="69" t="str">
        <f t="shared" si="1"/>
        <v/>
      </c>
      <c r="L16" s="70" t="str">
        <f t="shared" si="2"/>
        <v/>
      </c>
      <c r="M16" s="56"/>
      <c r="N16" s="61"/>
      <c r="O16" s="60"/>
      <c r="P16" s="61"/>
      <c r="Q16" s="51"/>
      <c r="R16" s="2"/>
    </row>
    <row r="17" spans="1:18" x14ac:dyDescent="0.25">
      <c r="A17" s="51"/>
      <c r="B17" s="92"/>
      <c r="C17" s="92"/>
      <c r="D17" s="92"/>
      <c r="E17" s="92"/>
      <c r="F17" s="92"/>
      <c r="G17" s="93"/>
      <c r="H17" s="61"/>
      <c r="I17" s="54"/>
      <c r="J17" s="68" t="str">
        <f t="shared" si="0"/>
        <v/>
      </c>
      <c r="K17" s="69" t="str">
        <f t="shared" si="1"/>
        <v/>
      </c>
      <c r="L17" s="70" t="str">
        <f t="shared" si="2"/>
        <v/>
      </c>
      <c r="M17" s="56"/>
      <c r="N17" s="61"/>
      <c r="O17" s="60"/>
      <c r="P17" s="61"/>
      <c r="Q17" s="51"/>
      <c r="R17" s="2"/>
    </row>
    <row r="18" spans="1:18" x14ac:dyDescent="0.25">
      <c r="A18" s="51"/>
      <c r="B18" s="92"/>
      <c r="C18" s="92"/>
      <c r="D18" s="92"/>
      <c r="E18" s="92"/>
      <c r="F18" s="92"/>
      <c r="G18" s="93"/>
      <c r="H18" s="61"/>
      <c r="I18" s="54"/>
      <c r="J18" s="68" t="str">
        <f t="shared" si="0"/>
        <v/>
      </c>
      <c r="K18" s="69" t="str">
        <f t="shared" si="1"/>
        <v/>
      </c>
      <c r="L18" s="70" t="str">
        <f t="shared" si="2"/>
        <v/>
      </c>
      <c r="M18" s="56"/>
      <c r="N18" s="61"/>
      <c r="O18" s="60"/>
      <c r="P18" s="61"/>
      <c r="Q18" s="51"/>
      <c r="R18" s="2"/>
    </row>
    <row r="19" spans="1:18" x14ac:dyDescent="0.25">
      <c r="A19" s="51"/>
      <c r="B19" s="92"/>
      <c r="C19" s="92"/>
      <c r="D19" s="92"/>
      <c r="E19" s="92"/>
      <c r="F19" s="92"/>
      <c r="G19" s="93"/>
      <c r="H19" s="61"/>
      <c r="I19" s="54"/>
      <c r="J19" s="68" t="str">
        <f t="shared" si="0"/>
        <v/>
      </c>
      <c r="K19" s="69" t="str">
        <f t="shared" si="1"/>
        <v/>
      </c>
      <c r="L19" s="70" t="str">
        <f t="shared" si="2"/>
        <v/>
      </c>
      <c r="M19" s="56"/>
      <c r="N19" s="61"/>
      <c r="O19" s="60"/>
      <c r="P19" s="61"/>
      <c r="Q19" s="51"/>
      <c r="R19" s="2"/>
    </row>
    <row r="20" spans="1:18" x14ac:dyDescent="0.25">
      <c r="A20" s="51"/>
      <c r="B20" s="92"/>
      <c r="C20" s="92"/>
      <c r="D20" s="92"/>
      <c r="E20" s="92"/>
      <c r="F20" s="92"/>
      <c r="G20" s="93"/>
      <c r="H20" s="61"/>
      <c r="I20" s="54"/>
      <c r="J20" s="68" t="str">
        <f t="shared" si="0"/>
        <v/>
      </c>
      <c r="K20" s="69" t="str">
        <f t="shared" si="1"/>
        <v/>
      </c>
      <c r="L20" s="70" t="str">
        <f t="shared" si="2"/>
        <v/>
      </c>
      <c r="M20" s="56"/>
      <c r="N20" s="61"/>
      <c r="O20" s="60"/>
      <c r="P20" s="61"/>
      <c r="Q20" s="51"/>
      <c r="R20" s="2"/>
    </row>
    <row r="21" spans="1:18" x14ac:dyDescent="0.25">
      <c r="A21" s="51"/>
      <c r="B21" s="92"/>
      <c r="C21" s="92"/>
      <c r="D21" s="92"/>
      <c r="E21" s="92"/>
      <c r="F21" s="92"/>
      <c r="G21" s="93"/>
      <c r="H21" s="61"/>
      <c r="I21" s="54"/>
      <c r="J21" s="68" t="str">
        <f t="shared" si="0"/>
        <v/>
      </c>
      <c r="K21" s="69" t="str">
        <f t="shared" si="1"/>
        <v/>
      </c>
      <c r="L21" s="70" t="str">
        <f t="shared" si="2"/>
        <v/>
      </c>
      <c r="M21" s="56"/>
      <c r="N21" s="61"/>
      <c r="O21" s="60"/>
      <c r="P21" s="61"/>
      <c r="Q21" s="51"/>
      <c r="R21" s="2"/>
    </row>
    <row r="22" spans="1:18" x14ac:dyDescent="0.25">
      <c r="A22" s="51"/>
      <c r="B22" s="92"/>
      <c r="C22" s="92"/>
      <c r="D22" s="92"/>
      <c r="E22" s="92"/>
      <c r="F22" s="92"/>
      <c r="G22" s="93"/>
      <c r="H22" s="61"/>
      <c r="I22" s="54"/>
      <c r="J22" s="68" t="str">
        <f t="shared" si="0"/>
        <v/>
      </c>
      <c r="K22" s="69" t="str">
        <f t="shared" si="1"/>
        <v/>
      </c>
      <c r="L22" s="70" t="str">
        <f t="shared" si="2"/>
        <v/>
      </c>
      <c r="M22" s="56"/>
      <c r="N22" s="61"/>
      <c r="O22" s="60"/>
      <c r="P22" s="61"/>
      <c r="Q22" s="51"/>
      <c r="R22" s="2"/>
    </row>
    <row r="23" spans="1:18" x14ac:dyDescent="0.25">
      <c r="A23" s="51"/>
      <c r="B23" s="92"/>
      <c r="C23" s="92"/>
      <c r="D23" s="92"/>
      <c r="E23" s="92"/>
      <c r="F23" s="92"/>
      <c r="G23" s="93"/>
      <c r="H23" s="61"/>
      <c r="I23" s="54"/>
      <c r="J23" s="68" t="str">
        <f t="shared" si="0"/>
        <v/>
      </c>
      <c r="K23" s="69" t="str">
        <f t="shared" si="1"/>
        <v/>
      </c>
      <c r="L23" s="70" t="str">
        <f t="shared" si="2"/>
        <v/>
      </c>
      <c r="M23" s="56"/>
      <c r="N23" s="61"/>
      <c r="O23" s="60"/>
      <c r="P23" s="61"/>
      <c r="Q23" s="51"/>
      <c r="R23" s="2"/>
    </row>
    <row r="24" spans="1:18" x14ac:dyDescent="0.25">
      <c r="A24" s="51"/>
      <c r="B24" s="92"/>
      <c r="C24" s="92"/>
      <c r="D24" s="92"/>
      <c r="E24" s="92"/>
      <c r="F24" s="92"/>
      <c r="G24" s="93"/>
      <c r="H24" s="61"/>
      <c r="I24" s="54"/>
      <c r="J24" s="68" t="str">
        <f t="shared" si="0"/>
        <v/>
      </c>
      <c r="K24" s="69" t="str">
        <f t="shared" si="1"/>
        <v/>
      </c>
      <c r="L24" s="70" t="str">
        <f t="shared" si="2"/>
        <v/>
      </c>
      <c r="M24" s="56"/>
      <c r="N24" s="61"/>
      <c r="O24" s="60"/>
      <c r="P24" s="61"/>
      <c r="Q24" s="51"/>
      <c r="R24" s="2"/>
    </row>
    <row r="25" spans="1:18" x14ac:dyDescent="0.25">
      <c r="A25" s="51"/>
      <c r="B25" s="92"/>
      <c r="C25" s="92"/>
      <c r="D25" s="92"/>
      <c r="E25" s="92"/>
      <c r="F25" s="92"/>
      <c r="G25" s="93"/>
      <c r="H25" s="61"/>
      <c r="I25" s="54"/>
      <c r="J25" s="68" t="str">
        <f t="shared" si="0"/>
        <v/>
      </c>
      <c r="K25" s="69" t="str">
        <f t="shared" si="1"/>
        <v/>
      </c>
      <c r="L25" s="70" t="str">
        <f t="shared" si="2"/>
        <v/>
      </c>
      <c r="M25" s="56"/>
      <c r="N25" s="61"/>
      <c r="O25" s="60"/>
      <c r="P25" s="61"/>
      <c r="Q25" s="51"/>
      <c r="R25" s="2"/>
    </row>
    <row r="26" spans="1:18" x14ac:dyDescent="0.25">
      <c r="A26" s="51"/>
      <c r="B26" s="92"/>
      <c r="C26" s="92"/>
      <c r="D26" s="92"/>
      <c r="E26" s="92"/>
      <c r="F26" s="92"/>
      <c r="G26" s="93"/>
      <c r="H26" s="61"/>
      <c r="I26" s="54"/>
      <c r="J26" s="68" t="str">
        <f t="shared" si="0"/>
        <v/>
      </c>
      <c r="K26" s="69" t="str">
        <f t="shared" si="1"/>
        <v/>
      </c>
      <c r="L26" s="70" t="str">
        <f t="shared" si="2"/>
        <v/>
      </c>
      <c r="M26" s="56"/>
      <c r="N26" s="61"/>
      <c r="O26" s="60"/>
      <c r="P26" s="61"/>
      <c r="Q26" s="51"/>
      <c r="R26" s="2"/>
    </row>
    <row r="27" spans="1:18" x14ac:dyDescent="0.25">
      <c r="A27" s="51"/>
      <c r="B27" s="92"/>
      <c r="C27" s="92"/>
      <c r="D27" s="92"/>
      <c r="E27" s="92"/>
      <c r="F27" s="92"/>
      <c r="G27" s="93"/>
      <c r="H27" s="61"/>
      <c r="I27" s="54"/>
      <c r="J27" s="68" t="str">
        <f t="shared" si="0"/>
        <v/>
      </c>
      <c r="K27" s="69" t="str">
        <f t="shared" si="1"/>
        <v/>
      </c>
      <c r="L27" s="70" t="str">
        <f t="shared" si="2"/>
        <v/>
      </c>
      <c r="M27" s="56"/>
      <c r="N27" s="61"/>
      <c r="O27" s="60"/>
      <c r="P27" s="61"/>
      <c r="Q27" s="51"/>
      <c r="R27" s="2"/>
    </row>
    <row r="28" spans="1:18" x14ac:dyDescent="0.25">
      <c r="A28" s="51"/>
      <c r="B28" s="92"/>
      <c r="C28" s="92"/>
      <c r="D28" s="92"/>
      <c r="E28" s="92"/>
      <c r="F28" s="92"/>
      <c r="G28" s="93"/>
      <c r="H28" s="61"/>
      <c r="I28" s="54"/>
      <c r="J28" s="68" t="str">
        <f t="shared" si="0"/>
        <v/>
      </c>
      <c r="K28" s="69" t="str">
        <f t="shared" si="1"/>
        <v/>
      </c>
      <c r="L28" s="70" t="str">
        <f t="shared" si="2"/>
        <v/>
      </c>
      <c r="M28" s="56"/>
      <c r="N28" s="61"/>
      <c r="O28" s="60"/>
      <c r="P28" s="61"/>
      <c r="Q28" s="51"/>
      <c r="R28" s="2"/>
    </row>
    <row r="29" spans="1:18" x14ac:dyDescent="0.25">
      <c r="A29" s="51"/>
      <c r="B29" s="92"/>
      <c r="C29" s="92"/>
      <c r="D29" s="92"/>
      <c r="E29" s="92"/>
      <c r="F29" s="92"/>
      <c r="G29" s="93"/>
      <c r="H29" s="61"/>
      <c r="I29" s="54"/>
      <c r="J29" s="68" t="str">
        <f t="shared" si="0"/>
        <v/>
      </c>
      <c r="K29" s="69" t="str">
        <f t="shared" si="1"/>
        <v/>
      </c>
      <c r="L29" s="70" t="str">
        <f t="shared" si="2"/>
        <v/>
      </c>
      <c r="M29" s="56"/>
      <c r="N29" s="61"/>
      <c r="O29" s="60"/>
      <c r="P29" s="61"/>
      <c r="Q29" s="51"/>
      <c r="R29" s="2"/>
    </row>
    <row r="30" spans="1:18" x14ac:dyDescent="0.25">
      <c r="A30" s="51"/>
      <c r="B30" s="92"/>
      <c r="C30" s="92"/>
      <c r="D30" s="92"/>
      <c r="E30" s="92"/>
      <c r="F30" s="92"/>
      <c r="G30" s="93"/>
      <c r="H30" s="61"/>
      <c r="I30" s="54"/>
      <c r="J30" s="68" t="str">
        <f t="shared" si="0"/>
        <v/>
      </c>
      <c r="K30" s="69" t="str">
        <f t="shared" si="1"/>
        <v/>
      </c>
      <c r="L30" s="70" t="str">
        <f t="shared" si="2"/>
        <v/>
      </c>
      <c r="M30" s="56"/>
      <c r="N30" s="61"/>
      <c r="O30" s="60"/>
      <c r="P30" s="61"/>
      <c r="Q30" s="51"/>
      <c r="R30" s="2"/>
    </row>
    <row r="31" spans="1:18" x14ac:dyDescent="0.25">
      <c r="A31" s="51"/>
      <c r="B31" s="92"/>
      <c r="C31" s="92"/>
      <c r="D31" s="92"/>
      <c r="E31" s="92"/>
      <c r="F31" s="92"/>
      <c r="G31" s="93"/>
      <c r="H31" s="61"/>
      <c r="I31" s="54"/>
      <c r="J31" s="68" t="str">
        <f t="shared" si="0"/>
        <v/>
      </c>
      <c r="K31" s="69" t="str">
        <f t="shared" si="1"/>
        <v/>
      </c>
      <c r="L31" s="70" t="str">
        <f t="shared" si="2"/>
        <v/>
      </c>
      <c r="M31" s="56"/>
      <c r="N31" s="61"/>
      <c r="O31" s="60"/>
      <c r="P31" s="61"/>
      <c r="Q31" s="51"/>
      <c r="R31" s="2"/>
    </row>
    <row r="32" spans="1:18" ht="18.75" thickBot="1" x14ac:dyDescent="0.3">
      <c r="A32" s="51"/>
      <c r="B32" s="94"/>
      <c r="C32" s="94"/>
      <c r="D32" s="94"/>
      <c r="E32" s="94"/>
      <c r="F32" s="94"/>
      <c r="G32" s="95"/>
      <c r="H32" s="61"/>
      <c r="I32" s="54"/>
      <c r="J32" s="68" t="str">
        <f t="shared" si="0"/>
        <v/>
      </c>
      <c r="K32" s="69" t="str">
        <f t="shared" si="1"/>
        <v/>
      </c>
      <c r="L32" s="70" t="str">
        <f t="shared" si="2"/>
        <v/>
      </c>
      <c r="M32" s="56"/>
      <c r="N32" s="61"/>
      <c r="O32" s="60"/>
      <c r="P32" s="61"/>
      <c r="Q32" s="51"/>
      <c r="R32" s="2"/>
    </row>
    <row r="33" spans="1:18" x14ac:dyDescent="0.25">
      <c r="A33" s="51"/>
      <c r="B33" s="24"/>
      <c r="C33" s="9"/>
      <c r="D33" s="9"/>
      <c r="E33" s="9"/>
      <c r="F33" s="9"/>
      <c r="G33" s="9"/>
      <c r="H33" s="61"/>
      <c r="I33" s="54"/>
      <c r="J33" s="68" t="str">
        <f t="shared" si="0"/>
        <v/>
      </c>
      <c r="K33" s="69" t="str">
        <f t="shared" si="1"/>
        <v/>
      </c>
      <c r="L33" s="70" t="str">
        <f t="shared" si="2"/>
        <v/>
      </c>
      <c r="M33" s="56"/>
      <c r="N33" s="61"/>
      <c r="O33" s="60"/>
      <c r="P33" s="61"/>
      <c r="Q33" s="51"/>
      <c r="R33" s="2"/>
    </row>
    <row r="34" spans="1:18" x14ac:dyDescent="0.25">
      <c r="A34" s="51"/>
      <c r="B34" s="2"/>
      <c r="H34" s="61"/>
      <c r="I34" s="54"/>
      <c r="J34" s="68" t="str">
        <f t="shared" si="0"/>
        <v/>
      </c>
      <c r="K34" s="69" t="str">
        <f t="shared" si="1"/>
        <v/>
      </c>
      <c r="L34" s="70" t="str">
        <f t="shared" si="2"/>
        <v/>
      </c>
      <c r="M34" s="56"/>
      <c r="N34" s="61"/>
      <c r="O34" s="60"/>
      <c r="P34" s="61"/>
      <c r="Q34" s="51"/>
    </row>
    <row r="35" spans="1:18" x14ac:dyDescent="0.25">
      <c r="A35" s="51"/>
      <c r="B35" s="2"/>
      <c r="H35" s="61"/>
      <c r="I35" s="54"/>
      <c r="J35" s="68" t="str">
        <f t="shared" si="0"/>
        <v/>
      </c>
      <c r="K35" s="69" t="str">
        <f t="shared" si="1"/>
        <v/>
      </c>
      <c r="L35" s="70" t="str">
        <f t="shared" si="2"/>
        <v/>
      </c>
      <c r="M35" s="56"/>
      <c r="N35" s="61"/>
      <c r="O35" s="60"/>
      <c r="P35" s="61"/>
      <c r="Q35" s="51"/>
    </row>
    <row r="36" spans="1:18" x14ac:dyDescent="0.25">
      <c r="A36" s="51"/>
      <c r="B36" s="2"/>
      <c r="H36" s="61"/>
      <c r="I36" s="54"/>
      <c r="J36" s="68" t="str">
        <f t="shared" si="0"/>
        <v/>
      </c>
      <c r="K36" s="69" t="str">
        <f t="shared" si="1"/>
        <v/>
      </c>
      <c r="L36" s="70" t="str">
        <f t="shared" si="2"/>
        <v/>
      </c>
      <c r="M36" s="56"/>
      <c r="N36" s="61"/>
      <c r="O36" s="60"/>
      <c r="P36" s="61"/>
      <c r="Q36" s="51"/>
    </row>
    <row r="37" spans="1:18" x14ac:dyDescent="0.25">
      <c r="A37" s="51"/>
      <c r="B37" s="2"/>
      <c r="H37" s="61"/>
      <c r="I37" s="54"/>
      <c r="J37" s="68" t="str">
        <f t="shared" si="0"/>
        <v/>
      </c>
      <c r="K37" s="69" t="str">
        <f t="shared" si="1"/>
        <v/>
      </c>
      <c r="L37" s="70" t="str">
        <f t="shared" si="2"/>
        <v/>
      </c>
      <c r="M37" s="56"/>
      <c r="N37" s="61"/>
      <c r="O37" s="60"/>
      <c r="P37" s="61"/>
      <c r="Q37" s="51"/>
    </row>
    <row r="38" spans="1:18" x14ac:dyDescent="0.25">
      <c r="A38" s="51"/>
      <c r="B38" s="2"/>
      <c r="H38" s="61"/>
      <c r="I38" s="54"/>
      <c r="J38" s="68" t="str">
        <f t="shared" si="0"/>
        <v/>
      </c>
      <c r="K38" s="69" t="str">
        <f t="shared" si="1"/>
        <v/>
      </c>
      <c r="L38" s="70" t="str">
        <f t="shared" si="2"/>
        <v/>
      </c>
      <c r="M38" s="56"/>
      <c r="N38" s="61"/>
      <c r="O38" s="60"/>
      <c r="P38" s="61"/>
      <c r="Q38" s="51"/>
    </row>
    <row r="39" spans="1:18" x14ac:dyDescent="0.25">
      <c r="A39" s="51"/>
      <c r="B39" s="2"/>
      <c r="H39" s="61"/>
      <c r="I39" s="54"/>
      <c r="J39" s="68" t="str">
        <f t="shared" si="0"/>
        <v/>
      </c>
      <c r="K39" s="69" t="str">
        <f t="shared" si="1"/>
        <v/>
      </c>
      <c r="L39" s="70" t="str">
        <f t="shared" si="2"/>
        <v/>
      </c>
      <c r="M39" s="56"/>
      <c r="N39" s="61"/>
      <c r="O39" s="60"/>
      <c r="P39" s="61"/>
      <c r="Q39" s="51"/>
    </row>
    <row r="40" spans="1:18" x14ac:dyDescent="0.25">
      <c r="A40" s="51"/>
      <c r="B40" s="2"/>
      <c r="H40" s="61"/>
      <c r="I40" s="54"/>
      <c r="J40" s="68" t="str">
        <f t="shared" si="0"/>
        <v/>
      </c>
      <c r="K40" s="69" t="str">
        <f t="shared" si="1"/>
        <v/>
      </c>
      <c r="L40" s="70" t="str">
        <f t="shared" si="2"/>
        <v/>
      </c>
      <c r="M40" s="56"/>
      <c r="N40" s="61"/>
      <c r="O40" s="60"/>
      <c r="P40" s="61"/>
      <c r="Q40" s="51"/>
    </row>
    <row r="41" spans="1:18" x14ac:dyDescent="0.25">
      <c r="A41" s="51"/>
      <c r="B41" s="2"/>
      <c r="H41" s="61"/>
      <c r="I41" s="54"/>
      <c r="J41" s="68" t="str">
        <f t="shared" si="0"/>
        <v/>
      </c>
      <c r="K41" s="69" t="str">
        <f t="shared" si="1"/>
        <v/>
      </c>
      <c r="L41" s="70" t="str">
        <f t="shared" si="2"/>
        <v/>
      </c>
      <c r="M41" s="56"/>
      <c r="N41" s="61"/>
      <c r="O41" s="60"/>
      <c r="P41" s="61"/>
      <c r="Q41" s="51"/>
    </row>
    <row r="42" spans="1:18" x14ac:dyDescent="0.25">
      <c r="A42" s="51"/>
      <c r="B42" s="2"/>
      <c r="H42" s="61"/>
      <c r="I42" s="54"/>
      <c r="J42" s="68" t="str">
        <f t="shared" si="0"/>
        <v/>
      </c>
      <c r="K42" s="69" t="str">
        <f t="shared" si="1"/>
        <v/>
      </c>
      <c r="L42" s="70" t="str">
        <f t="shared" si="2"/>
        <v/>
      </c>
      <c r="M42" s="56"/>
      <c r="N42" s="61"/>
      <c r="O42" s="60"/>
      <c r="P42" s="61"/>
      <c r="Q42" s="51"/>
    </row>
    <row r="43" spans="1:18" x14ac:dyDescent="0.25">
      <c r="A43" s="51"/>
      <c r="B43" s="2"/>
      <c r="H43" s="61"/>
      <c r="I43" s="54"/>
      <c r="J43" s="68" t="str">
        <f t="shared" si="0"/>
        <v/>
      </c>
      <c r="K43" s="69" t="str">
        <f t="shared" si="1"/>
        <v/>
      </c>
      <c r="L43" s="70" t="str">
        <f t="shared" si="2"/>
        <v/>
      </c>
      <c r="M43" s="56"/>
      <c r="N43" s="61"/>
      <c r="O43" s="60"/>
      <c r="P43" s="61"/>
      <c r="Q43" s="51"/>
    </row>
    <row r="44" spans="1:18" x14ac:dyDescent="0.25">
      <c r="A44" s="51"/>
      <c r="B44" s="2"/>
      <c r="H44" s="61"/>
      <c r="I44" s="54"/>
      <c r="J44" s="68" t="str">
        <f t="shared" si="0"/>
        <v/>
      </c>
      <c r="K44" s="69" t="str">
        <f t="shared" si="1"/>
        <v/>
      </c>
      <c r="L44" s="70" t="str">
        <f t="shared" si="2"/>
        <v/>
      </c>
      <c r="M44" s="56"/>
      <c r="N44" s="61"/>
      <c r="O44" s="60"/>
      <c r="P44" s="61"/>
      <c r="Q44" s="51"/>
    </row>
    <row r="45" spans="1:18" x14ac:dyDescent="0.25">
      <c r="A45" s="51"/>
      <c r="B45" s="2"/>
      <c r="H45" s="61"/>
      <c r="I45" s="54"/>
      <c r="J45" s="68" t="str">
        <f t="shared" si="0"/>
        <v/>
      </c>
      <c r="K45" s="69" t="str">
        <f t="shared" si="1"/>
        <v/>
      </c>
      <c r="L45" s="70" t="str">
        <f t="shared" si="2"/>
        <v/>
      </c>
      <c r="M45" s="56"/>
      <c r="N45" s="61"/>
      <c r="O45" s="60"/>
      <c r="P45" s="61"/>
      <c r="Q45" s="51"/>
    </row>
    <row r="46" spans="1:18" x14ac:dyDescent="0.25">
      <c r="A46" s="51"/>
      <c r="B46" s="2"/>
      <c r="H46" s="61"/>
      <c r="I46" s="54"/>
      <c r="J46" s="68" t="str">
        <f t="shared" si="0"/>
        <v/>
      </c>
      <c r="K46" s="69" t="str">
        <f t="shared" si="1"/>
        <v/>
      </c>
      <c r="L46" s="70" t="str">
        <f t="shared" si="2"/>
        <v/>
      </c>
      <c r="M46" s="56"/>
      <c r="N46" s="61"/>
      <c r="O46" s="60"/>
      <c r="P46" s="61"/>
      <c r="Q46" s="51"/>
    </row>
    <row r="47" spans="1:18" x14ac:dyDescent="0.25">
      <c r="A47" s="51"/>
      <c r="B47" s="2"/>
      <c r="H47" s="61"/>
      <c r="I47" s="54"/>
      <c r="J47" s="68" t="str">
        <f t="shared" si="0"/>
        <v/>
      </c>
      <c r="K47" s="69" t="str">
        <f t="shared" si="1"/>
        <v/>
      </c>
      <c r="L47" s="70" t="str">
        <f t="shared" si="2"/>
        <v/>
      </c>
      <c r="M47" s="56"/>
      <c r="N47" s="61"/>
      <c r="O47" s="60"/>
      <c r="P47" s="61"/>
      <c r="Q47" s="51"/>
    </row>
    <row r="48" spans="1:18" x14ac:dyDescent="0.25">
      <c r="A48" s="51"/>
      <c r="B48" s="2"/>
      <c r="H48" s="61"/>
      <c r="I48" s="54"/>
      <c r="J48" s="68" t="str">
        <f t="shared" si="0"/>
        <v/>
      </c>
      <c r="K48" s="69" t="str">
        <f t="shared" si="1"/>
        <v/>
      </c>
      <c r="L48" s="70" t="str">
        <f t="shared" si="2"/>
        <v/>
      </c>
      <c r="M48" s="56"/>
      <c r="N48" s="61"/>
      <c r="O48" s="60"/>
      <c r="P48" s="61"/>
      <c r="Q48" s="51"/>
    </row>
    <row r="49" spans="1:17" x14ac:dyDescent="0.25">
      <c r="A49" s="51"/>
      <c r="B49" s="2"/>
      <c r="H49" s="61"/>
      <c r="I49" s="54"/>
      <c r="J49" s="68" t="str">
        <f t="shared" si="0"/>
        <v/>
      </c>
      <c r="K49" s="69" t="str">
        <f t="shared" si="1"/>
        <v/>
      </c>
      <c r="L49" s="70" t="str">
        <f t="shared" si="2"/>
        <v/>
      </c>
      <c r="M49" s="56"/>
      <c r="N49" s="61"/>
      <c r="O49" s="60"/>
      <c r="P49" s="61"/>
      <c r="Q49" s="51"/>
    </row>
    <row r="50" spans="1:17" x14ac:dyDescent="0.25">
      <c r="A50" s="51"/>
      <c r="B50" s="2"/>
      <c r="H50" s="61"/>
      <c r="I50" s="54"/>
      <c r="J50" s="68" t="str">
        <f t="shared" si="0"/>
        <v/>
      </c>
      <c r="K50" s="69" t="str">
        <f t="shared" si="1"/>
        <v/>
      </c>
      <c r="L50" s="70" t="str">
        <f t="shared" si="2"/>
        <v/>
      </c>
      <c r="M50" s="56"/>
      <c r="N50" s="61"/>
      <c r="O50" s="60"/>
      <c r="P50" s="61"/>
      <c r="Q50" s="51"/>
    </row>
    <row r="51" spans="1:17" x14ac:dyDescent="0.25">
      <c r="A51" s="51"/>
      <c r="B51" s="2"/>
      <c r="H51" s="61"/>
      <c r="I51" s="54"/>
      <c r="J51" s="68" t="str">
        <f t="shared" si="0"/>
        <v/>
      </c>
      <c r="K51" s="69" t="str">
        <f t="shared" si="1"/>
        <v/>
      </c>
      <c r="L51" s="70" t="str">
        <f t="shared" si="2"/>
        <v/>
      </c>
      <c r="M51" s="56"/>
      <c r="N51" s="61"/>
      <c r="O51" s="60"/>
      <c r="P51" s="61"/>
      <c r="Q51" s="51"/>
    </row>
    <row r="52" spans="1:17" x14ac:dyDescent="0.25">
      <c r="A52" s="51"/>
      <c r="B52" s="2"/>
      <c r="H52" s="61"/>
      <c r="I52" s="54"/>
      <c r="J52" s="68" t="str">
        <f t="shared" si="0"/>
        <v/>
      </c>
      <c r="K52" s="69" t="str">
        <f t="shared" si="1"/>
        <v/>
      </c>
      <c r="L52" s="70" t="str">
        <f t="shared" si="2"/>
        <v/>
      </c>
      <c r="M52" s="56"/>
      <c r="N52" s="61"/>
      <c r="O52" s="60"/>
      <c r="P52" s="61"/>
      <c r="Q52" s="51"/>
    </row>
    <row r="53" spans="1:17" x14ac:dyDescent="0.25">
      <c r="A53" s="51"/>
      <c r="B53" s="2"/>
      <c r="H53" s="61"/>
      <c r="I53" s="54"/>
      <c r="J53" s="68" t="str">
        <f t="shared" si="0"/>
        <v/>
      </c>
      <c r="K53" s="69" t="str">
        <f t="shared" si="1"/>
        <v/>
      </c>
      <c r="L53" s="70" t="str">
        <f t="shared" si="2"/>
        <v/>
      </c>
      <c r="M53" s="56"/>
      <c r="N53" s="61"/>
      <c r="O53" s="60"/>
      <c r="P53" s="61"/>
      <c r="Q53" s="51"/>
    </row>
    <row r="54" spans="1:17" x14ac:dyDescent="0.25">
      <c r="A54" s="51"/>
      <c r="B54" s="2"/>
      <c r="H54" s="61"/>
      <c r="I54" s="54"/>
      <c r="J54" s="68" t="str">
        <f t="shared" si="0"/>
        <v/>
      </c>
      <c r="K54" s="69" t="str">
        <f t="shared" si="1"/>
        <v/>
      </c>
      <c r="L54" s="70" t="str">
        <f t="shared" si="2"/>
        <v/>
      </c>
      <c r="M54" s="56"/>
      <c r="N54" s="61"/>
      <c r="O54" s="60"/>
      <c r="P54" s="61"/>
      <c r="Q54" s="51"/>
    </row>
    <row r="55" spans="1:17" x14ac:dyDescent="0.25">
      <c r="A55" s="51"/>
      <c r="B55" s="2"/>
      <c r="H55" s="61"/>
      <c r="I55" s="54"/>
      <c r="J55" s="68" t="str">
        <f t="shared" si="0"/>
        <v/>
      </c>
      <c r="K55" s="69" t="str">
        <f t="shared" si="1"/>
        <v/>
      </c>
      <c r="L55" s="70" t="str">
        <f t="shared" si="2"/>
        <v/>
      </c>
      <c r="M55" s="56"/>
      <c r="N55" s="61"/>
      <c r="O55" s="60"/>
      <c r="P55" s="61"/>
      <c r="Q55" s="51"/>
    </row>
    <row r="56" spans="1:17" x14ac:dyDescent="0.25">
      <c r="A56" s="51"/>
      <c r="B56" s="2"/>
      <c r="H56" s="61"/>
      <c r="I56" s="54"/>
      <c r="J56" s="68" t="str">
        <f t="shared" si="0"/>
        <v/>
      </c>
      <c r="K56" s="69" t="str">
        <f t="shared" si="1"/>
        <v/>
      </c>
      <c r="L56" s="70" t="str">
        <f t="shared" si="2"/>
        <v/>
      </c>
      <c r="M56" s="56"/>
      <c r="N56" s="61"/>
      <c r="O56" s="60"/>
      <c r="P56" s="61"/>
      <c r="Q56" s="51"/>
    </row>
    <row r="57" spans="1:17" x14ac:dyDescent="0.25">
      <c r="A57" s="51"/>
      <c r="B57" s="2"/>
      <c r="H57" s="61"/>
      <c r="I57" s="54"/>
      <c r="J57" s="68" t="str">
        <f t="shared" si="0"/>
        <v/>
      </c>
      <c r="K57" s="69" t="str">
        <f t="shared" si="1"/>
        <v/>
      </c>
      <c r="L57" s="70" t="str">
        <f t="shared" si="2"/>
        <v/>
      </c>
      <c r="M57" s="56"/>
      <c r="N57" s="61"/>
      <c r="O57" s="60"/>
      <c r="P57" s="61"/>
      <c r="Q57" s="51"/>
    </row>
    <row r="58" spans="1:17" x14ac:dyDescent="0.25">
      <c r="A58" s="51"/>
      <c r="B58" s="2"/>
      <c r="H58" s="61"/>
      <c r="I58" s="54"/>
      <c r="J58" s="68" t="str">
        <f t="shared" si="0"/>
        <v/>
      </c>
      <c r="K58" s="69" t="str">
        <f t="shared" si="1"/>
        <v/>
      </c>
      <c r="L58" s="70" t="str">
        <f t="shared" si="2"/>
        <v/>
      </c>
      <c r="M58" s="56"/>
      <c r="N58" s="61"/>
      <c r="O58" s="60"/>
      <c r="P58" s="61"/>
      <c r="Q58" s="51"/>
    </row>
    <row r="59" spans="1:17" x14ac:dyDescent="0.25">
      <c r="A59" s="51"/>
      <c r="B59" s="2"/>
      <c r="H59" s="61"/>
      <c r="I59" s="54"/>
      <c r="J59" s="68" t="str">
        <f t="shared" si="0"/>
        <v/>
      </c>
      <c r="K59" s="69" t="str">
        <f t="shared" si="1"/>
        <v/>
      </c>
      <c r="L59" s="70" t="str">
        <f t="shared" si="2"/>
        <v/>
      </c>
      <c r="M59" s="56"/>
      <c r="N59" s="61"/>
      <c r="O59" s="60"/>
      <c r="P59" s="61"/>
      <c r="Q59" s="51"/>
    </row>
    <row r="60" spans="1:17" x14ac:dyDescent="0.25">
      <c r="A60" s="51"/>
      <c r="B60" s="2"/>
      <c r="H60" s="61"/>
      <c r="I60" s="54"/>
      <c r="J60" s="68" t="str">
        <f t="shared" si="0"/>
        <v/>
      </c>
      <c r="K60" s="69" t="str">
        <f t="shared" si="1"/>
        <v/>
      </c>
      <c r="L60" s="70" t="str">
        <f t="shared" si="2"/>
        <v/>
      </c>
      <c r="M60" s="56"/>
      <c r="N60" s="61"/>
      <c r="O60" s="60"/>
      <c r="P60" s="61"/>
      <c r="Q60" s="51"/>
    </row>
    <row r="61" spans="1:17" x14ac:dyDescent="0.25">
      <c r="A61" s="51"/>
      <c r="B61" s="2"/>
      <c r="H61" s="61"/>
      <c r="I61" s="54"/>
      <c r="J61" s="68" t="str">
        <f t="shared" si="0"/>
        <v/>
      </c>
      <c r="K61" s="69" t="str">
        <f t="shared" si="1"/>
        <v/>
      </c>
      <c r="L61" s="70" t="str">
        <f t="shared" si="2"/>
        <v/>
      </c>
      <c r="M61" s="56"/>
      <c r="N61" s="61"/>
      <c r="O61" s="60"/>
      <c r="P61" s="61"/>
      <c r="Q61" s="51"/>
    </row>
    <row r="62" spans="1:17" x14ac:dyDescent="0.25">
      <c r="A62" s="51"/>
      <c r="B62" s="2"/>
      <c r="H62" s="61"/>
      <c r="I62" s="54"/>
      <c r="J62" s="68" t="str">
        <f t="shared" si="0"/>
        <v/>
      </c>
      <c r="K62" s="69" t="str">
        <f t="shared" si="1"/>
        <v/>
      </c>
      <c r="L62" s="70" t="str">
        <f t="shared" si="2"/>
        <v/>
      </c>
      <c r="M62" s="56"/>
      <c r="N62" s="61"/>
      <c r="O62" s="60"/>
      <c r="P62" s="61"/>
      <c r="Q62" s="51"/>
    </row>
    <row r="63" spans="1:17" x14ac:dyDescent="0.25">
      <c r="A63" s="51"/>
      <c r="B63" s="2"/>
      <c r="H63" s="61"/>
      <c r="I63" s="54"/>
      <c r="J63" s="68" t="str">
        <f t="shared" si="0"/>
        <v/>
      </c>
      <c r="K63" s="69" t="str">
        <f t="shared" si="1"/>
        <v/>
      </c>
      <c r="L63" s="70" t="str">
        <f t="shared" si="2"/>
        <v/>
      </c>
      <c r="M63" s="56"/>
      <c r="N63" s="61"/>
      <c r="O63" s="60"/>
      <c r="P63" s="61"/>
      <c r="Q63" s="51"/>
    </row>
    <row r="64" spans="1:17" x14ac:dyDescent="0.25">
      <c r="A64" s="51"/>
      <c r="B64" s="2"/>
      <c r="H64" s="61"/>
      <c r="I64" s="54"/>
      <c r="J64" s="68" t="str">
        <f t="shared" si="0"/>
        <v/>
      </c>
      <c r="K64" s="69" t="str">
        <f t="shared" si="1"/>
        <v/>
      </c>
      <c r="L64" s="70" t="str">
        <f t="shared" si="2"/>
        <v/>
      </c>
      <c r="M64" s="56"/>
      <c r="N64" s="61"/>
      <c r="O64" s="60"/>
      <c r="P64" s="61"/>
      <c r="Q64" s="51"/>
    </row>
    <row r="65" spans="1:17" x14ac:dyDescent="0.25">
      <c r="A65" s="51"/>
      <c r="B65" s="2"/>
      <c r="H65" s="61"/>
      <c r="I65" s="54"/>
      <c r="J65" s="68" t="str">
        <f t="shared" si="0"/>
        <v/>
      </c>
      <c r="K65" s="69" t="str">
        <f t="shared" si="1"/>
        <v/>
      </c>
      <c r="L65" s="70" t="str">
        <f t="shared" si="2"/>
        <v/>
      </c>
      <c r="M65" s="56"/>
      <c r="N65" s="61"/>
      <c r="O65" s="60"/>
      <c r="P65" s="61"/>
      <c r="Q65" s="51"/>
    </row>
    <row r="66" spans="1:17" x14ac:dyDescent="0.25">
      <c r="A66" s="51"/>
      <c r="B66" s="2"/>
      <c r="H66" s="61"/>
      <c r="I66" s="54"/>
      <c r="J66" s="68" t="str">
        <f t="shared" si="0"/>
        <v/>
      </c>
      <c r="K66" s="69" t="str">
        <f t="shared" si="1"/>
        <v/>
      </c>
      <c r="L66" s="70" t="str">
        <f t="shared" si="2"/>
        <v/>
      </c>
      <c r="M66" s="56"/>
      <c r="N66" s="61"/>
      <c r="O66" s="60"/>
      <c r="P66" s="61"/>
      <c r="Q66" s="51"/>
    </row>
    <row r="67" spans="1:17" x14ac:dyDescent="0.25">
      <c r="A67" s="51"/>
      <c r="B67" s="2"/>
      <c r="H67" s="61"/>
      <c r="I67" s="54"/>
      <c r="J67" s="68" t="str">
        <f t="shared" si="0"/>
        <v/>
      </c>
      <c r="K67" s="69" t="str">
        <f t="shared" si="1"/>
        <v/>
      </c>
      <c r="L67" s="70" t="str">
        <f t="shared" si="2"/>
        <v/>
      </c>
      <c r="M67" s="56"/>
      <c r="N67" s="61"/>
      <c r="O67" s="60"/>
      <c r="P67" s="61"/>
      <c r="Q67" s="51"/>
    </row>
    <row r="68" spans="1:17" x14ac:dyDescent="0.25">
      <c r="A68" s="51"/>
      <c r="B68" s="2"/>
      <c r="H68" s="61"/>
      <c r="I68" s="54"/>
      <c r="J68" s="68" t="str">
        <f t="shared" si="0"/>
        <v/>
      </c>
      <c r="K68" s="69" t="str">
        <f t="shared" si="1"/>
        <v/>
      </c>
      <c r="L68" s="70" t="str">
        <f t="shared" si="2"/>
        <v/>
      </c>
      <c r="M68" s="56"/>
      <c r="N68" s="61"/>
      <c r="O68" s="60"/>
      <c r="P68" s="61"/>
      <c r="Q68" s="51"/>
    </row>
    <row r="69" spans="1:17" x14ac:dyDescent="0.25">
      <c r="A69" s="51"/>
      <c r="B69" s="2"/>
      <c r="H69" s="61"/>
      <c r="I69" s="54"/>
      <c r="J69" s="68" t="str">
        <f t="shared" ref="J69:J131" si="3">IF(M69&gt;0,"Walking (4 mph)","")</f>
        <v/>
      </c>
      <c r="K69" s="69" t="str">
        <f t="shared" ref="K69:K131" si="4">IF(M69&gt;0,L69*15,"")</f>
        <v/>
      </c>
      <c r="L69" s="70" t="str">
        <f t="shared" ref="L69:L131" si="5">IF(M69&gt;0,M69/2200,"")</f>
        <v/>
      </c>
      <c r="M69" s="56"/>
      <c r="N69" s="61"/>
      <c r="O69" s="60"/>
      <c r="P69" s="61"/>
      <c r="Q69" s="51"/>
    </row>
    <row r="70" spans="1:17" x14ac:dyDescent="0.25">
      <c r="A70" s="51"/>
      <c r="B70" s="2"/>
      <c r="H70" s="61"/>
      <c r="I70" s="54"/>
      <c r="J70" s="68" t="str">
        <f t="shared" si="3"/>
        <v/>
      </c>
      <c r="K70" s="69" t="str">
        <f t="shared" si="4"/>
        <v/>
      </c>
      <c r="L70" s="70" t="str">
        <f t="shared" si="5"/>
        <v/>
      </c>
      <c r="M70" s="56"/>
      <c r="N70" s="61"/>
      <c r="O70" s="60"/>
      <c r="P70" s="61"/>
      <c r="Q70" s="51"/>
    </row>
    <row r="71" spans="1:17" x14ac:dyDescent="0.25">
      <c r="A71" s="51"/>
      <c r="B71" s="2"/>
      <c r="H71" s="61"/>
      <c r="I71" s="54"/>
      <c r="J71" s="68" t="str">
        <f t="shared" si="3"/>
        <v/>
      </c>
      <c r="K71" s="69" t="str">
        <f t="shared" si="4"/>
        <v/>
      </c>
      <c r="L71" s="70" t="str">
        <f t="shared" si="5"/>
        <v/>
      </c>
      <c r="M71" s="56"/>
      <c r="N71" s="61"/>
      <c r="O71" s="60"/>
      <c r="P71" s="61"/>
      <c r="Q71" s="51"/>
    </row>
    <row r="72" spans="1:17" x14ac:dyDescent="0.25">
      <c r="A72" s="51"/>
      <c r="B72" s="2"/>
      <c r="H72" s="61"/>
      <c r="I72" s="54"/>
      <c r="J72" s="68" t="str">
        <f t="shared" si="3"/>
        <v/>
      </c>
      <c r="K72" s="69" t="str">
        <f t="shared" si="4"/>
        <v/>
      </c>
      <c r="L72" s="70" t="str">
        <f t="shared" si="5"/>
        <v/>
      </c>
      <c r="M72" s="56"/>
      <c r="N72" s="61"/>
      <c r="O72" s="60"/>
      <c r="P72" s="61"/>
      <c r="Q72" s="51"/>
    </row>
    <row r="73" spans="1:17" x14ac:dyDescent="0.25">
      <c r="A73" s="51"/>
      <c r="B73" s="2"/>
      <c r="H73" s="61"/>
      <c r="I73" s="54"/>
      <c r="J73" s="68" t="str">
        <f t="shared" si="3"/>
        <v/>
      </c>
      <c r="K73" s="69" t="str">
        <f t="shared" si="4"/>
        <v/>
      </c>
      <c r="L73" s="70" t="str">
        <f t="shared" si="5"/>
        <v/>
      </c>
      <c r="M73" s="56"/>
      <c r="N73" s="61"/>
      <c r="O73" s="60"/>
      <c r="P73" s="61"/>
      <c r="Q73" s="51"/>
    </row>
    <row r="74" spans="1:17" x14ac:dyDescent="0.25">
      <c r="A74" s="51"/>
      <c r="B74" s="2"/>
      <c r="H74" s="61"/>
      <c r="I74" s="54"/>
      <c r="J74" s="68" t="str">
        <f t="shared" si="3"/>
        <v/>
      </c>
      <c r="K74" s="69" t="str">
        <f t="shared" si="4"/>
        <v/>
      </c>
      <c r="L74" s="70" t="str">
        <f t="shared" si="5"/>
        <v/>
      </c>
      <c r="M74" s="56"/>
      <c r="N74" s="61"/>
      <c r="O74" s="60"/>
      <c r="P74" s="61"/>
      <c r="Q74" s="51"/>
    </row>
    <row r="75" spans="1:17" x14ac:dyDescent="0.25">
      <c r="A75" s="51"/>
      <c r="B75" s="2"/>
      <c r="H75" s="61"/>
      <c r="I75" s="54"/>
      <c r="J75" s="68" t="str">
        <f t="shared" si="3"/>
        <v/>
      </c>
      <c r="K75" s="69" t="str">
        <f t="shared" si="4"/>
        <v/>
      </c>
      <c r="L75" s="70" t="str">
        <f t="shared" si="5"/>
        <v/>
      </c>
      <c r="M75" s="56"/>
      <c r="N75" s="61"/>
      <c r="O75" s="60"/>
      <c r="P75" s="61"/>
      <c r="Q75" s="51"/>
    </row>
    <row r="76" spans="1:17" x14ac:dyDescent="0.25">
      <c r="A76" s="51"/>
      <c r="B76" s="2"/>
      <c r="H76" s="61"/>
      <c r="I76" s="54"/>
      <c r="J76" s="68" t="str">
        <f t="shared" si="3"/>
        <v/>
      </c>
      <c r="K76" s="69" t="str">
        <f t="shared" si="4"/>
        <v/>
      </c>
      <c r="L76" s="70" t="str">
        <f t="shared" si="5"/>
        <v/>
      </c>
      <c r="M76" s="56"/>
      <c r="N76" s="61"/>
      <c r="O76" s="60"/>
      <c r="P76" s="61"/>
      <c r="Q76" s="51"/>
    </row>
    <row r="77" spans="1:17" x14ac:dyDescent="0.25">
      <c r="A77" s="51"/>
      <c r="B77" s="2"/>
      <c r="H77" s="61"/>
      <c r="I77" s="54"/>
      <c r="J77" s="68" t="str">
        <f t="shared" si="3"/>
        <v/>
      </c>
      <c r="K77" s="69" t="str">
        <f t="shared" si="4"/>
        <v/>
      </c>
      <c r="L77" s="70" t="str">
        <f t="shared" si="5"/>
        <v/>
      </c>
      <c r="M77" s="56"/>
      <c r="N77" s="61"/>
      <c r="O77" s="60"/>
      <c r="P77" s="61"/>
      <c r="Q77" s="51"/>
    </row>
    <row r="78" spans="1:17" x14ac:dyDescent="0.25">
      <c r="A78" s="51"/>
      <c r="B78" s="2"/>
      <c r="H78" s="61"/>
      <c r="I78" s="54"/>
      <c r="J78" s="68" t="str">
        <f t="shared" si="3"/>
        <v/>
      </c>
      <c r="K78" s="69" t="str">
        <f t="shared" si="4"/>
        <v/>
      </c>
      <c r="L78" s="70" t="str">
        <f t="shared" si="5"/>
        <v/>
      </c>
      <c r="M78" s="56"/>
      <c r="N78" s="61"/>
      <c r="O78" s="60"/>
      <c r="P78" s="61"/>
      <c r="Q78" s="51"/>
    </row>
    <row r="79" spans="1:17" x14ac:dyDescent="0.25">
      <c r="A79" s="51"/>
      <c r="B79" s="2"/>
      <c r="H79" s="61"/>
      <c r="I79" s="54"/>
      <c r="J79" s="68" t="str">
        <f t="shared" si="3"/>
        <v/>
      </c>
      <c r="K79" s="69" t="str">
        <f t="shared" si="4"/>
        <v/>
      </c>
      <c r="L79" s="70" t="str">
        <f t="shared" si="5"/>
        <v/>
      </c>
      <c r="M79" s="56"/>
      <c r="N79" s="61"/>
      <c r="O79" s="60"/>
      <c r="P79" s="61"/>
      <c r="Q79" s="51"/>
    </row>
    <row r="80" spans="1:17" x14ac:dyDescent="0.25">
      <c r="A80" s="51"/>
      <c r="B80" s="2"/>
      <c r="H80" s="61"/>
      <c r="I80" s="54"/>
      <c r="J80" s="68" t="str">
        <f t="shared" si="3"/>
        <v/>
      </c>
      <c r="K80" s="69" t="str">
        <f t="shared" si="4"/>
        <v/>
      </c>
      <c r="L80" s="70" t="str">
        <f t="shared" si="5"/>
        <v/>
      </c>
      <c r="M80" s="56"/>
      <c r="N80" s="61"/>
      <c r="O80" s="60"/>
      <c r="P80" s="61"/>
      <c r="Q80" s="51"/>
    </row>
    <row r="81" spans="1:17" x14ac:dyDescent="0.25">
      <c r="A81" s="51"/>
      <c r="B81" s="2"/>
      <c r="H81" s="61"/>
      <c r="I81" s="54"/>
      <c r="J81" s="68" t="str">
        <f t="shared" si="3"/>
        <v/>
      </c>
      <c r="K81" s="69" t="str">
        <f t="shared" si="4"/>
        <v/>
      </c>
      <c r="L81" s="70" t="str">
        <f t="shared" si="5"/>
        <v/>
      </c>
      <c r="M81" s="56"/>
      <c r="N81" s="61"/>
      <c r="O81" s="60"/>
      <c r="P81" s="61"/>
      <c r="Q81" s="51"/>
    </row>
    <row r="82" spans="1:17" x14ac:dyDescent="0.25">
      <c r="A82" s="51"/>
      <c r="B82" s="2"/>
      <c r="H82" s="61"/>
      <c r="I82" s="54"/>
      <c r="J82" s="68" t="str">
        <f t="shared" si="3"/>
        <v/>
      </c>
      <c r="K82" s="69" t="str">
        <f t="shared" si="4"/>
        <v/>
      </c>
      <c r="L82" s="70" t="str">
        <f t="shared" si="5"/>
        <v/>
      </c>
      <c r="M82" s="56"/>
      <c r="N82" s="61"/>
      <c r="O82" s="60"/>
      <c r="P82" s="61"/>
      <c r="Q82" s="51"/>
    </row>
    <row r="83" spans="1:17" x14ac:dyDescent="0.25">
      <c r="A83" s="51"/>
      <c r="B83" s="2"/>
      <c r="H83" s="61"/>
      <c r="I83" s="54"/>
      <c r="J83" s="68" t="str">
        <f t="shared" si="3"/>
        <v/>
      </c>
      <c r="K83" s="69" t="str">
        <f t="shared" si="4"/>
        <v/>
      </c>
      <c r="L83" s="70" t="str">
        <f t="shared" si="5"/>
        <v/>
      </c>
      <c r="M83" s="56"/>
      <c r="N83" s="61"/>
      <c r="O83" s="60"/>
      <c r="P83" s="61"/>
      <c r="Q83" s="51"/>
    </row>
    <row r="84" spans="1:17" x14ac:dyDescent="0.25">
      <c r="A84" s="51"/>
      <c r="B84" s="2"/>
      <c r="H84" s="61"/>
      <c r="I84" s="54"/>
      <c r="J84" s="68" t="str">
        <f t="shared" si="3"/>
        <v/>
      </c>
      <c r="K84" s="69" t="str">
        <f t="shared" si="4"/>
        <v/>
      </c>
      <c r="L84" s="70" t="str">
        <f t="shared" si="5"/>
        <v/>
      </c>
      <c r="M84" s="56"/>
      <c r="N84" s="61"/>
      <c r="O84" s="60"/>
      <c r="P84" s="61"/>
      <c r="Q84" s="51"/>
    </row>
    <row r="85" spans="1:17" x14ac:dyDescent="0.25">
      <c r="A85" s="51"/>
      <c r="B85" s="2"/>
      <c r="H85" s="61"/>
      <c r="I85" s="54"/>
      <c r="J85" s="68" t="str">
        <f t="shared" si="3"/>
        <v/>
      </c>
      <c r="K85" s="69" t="str">
        <f t="shared" si="4"/>
        <v/>
      </c>
      <c r="L85" s="70" t="str">
        <f t="shared" si="5"/>
        <v/>
      </c>
      <c r="M85" s="56"/>
      <c r="N85" s="61"/>
      <c r="O85" s="60"/>
      <c r="P85" s="61"/>
      <c r="Q85" s="51"/>
    </row>
    <row r="86" spans="1:17" x14ac:dyDescent="0.25">
      <c r="A86" s="51"/>
      <c r="B86" s="2"/>
      <c r="H86" s="61"/>
      <c r="I86" s="54"/>
      <c r="J86" s="68" t="str">
        <f t="shared" si="3"/>
        <v/>
      </c>
      <c r="K86" s="69" t="str">
        <f t="shared" si="4"/>
        <v/>
      </c>
      <c r="L86" s="70" t="str">
        <f t="shared" si="5"/>
        <v/>
      </c>
      <c r="M86" s="56"/>
      <c r="N86" s="61"/>
      <c r="O86" s="60"/>
      <c r="P86" s="61"/>
      <c r="Q86" s="51"/>
    </row>
    <row r="87" spans="1:17" x14ac:dyDescent="0.25">
      <c r="A87" s="51"/>
      <c r="B87" s="2"/>
      <c r="H87" s="61"/>
      <c r="I87" s="54"/>
      <c r="J87" s="68" t="str">
        <f t="shared" si="3"/>
        <v/>
      </c>
      <c r="K87" s="69" t="str">
        <f t="shared" si="4"/>
        <v/>
      </c>
      <c r="L87" s="70" t="str">
        <f t="shared" si="5"/>
        <v/>
      </c>
      <c r="M87" s="56"/>
      <c r="N87" s="61"/>
      <c r="O87" s="60"/>
      <c r="P87" s="61"/>
      <c r="Q87" s="51"/>
    </row>
    <row r="88" spans="1:17" x14ac:dyDescent="0.25">
      <c r="A88" s="51"/>
      <c r="B88" s="2"/>
      <c r="H88" s="61"/>
      <c r="I88" s="54"/>
      <c r="J88" s="68" t="str">
        <f t="shared" si="3"/>
        <v/>
      </c>
      <c r="K88" s="69" t="str">
        <f t="shared" si="4"/>
        <v/>
      </c>
      <c r="L88" s="70" t="str">
        <f t="shared" si="5"/>
        <v/>
      </c>
      <c r="M88" s="56"/>
      <c r="N88" s="61"/>
      <c r="O88" s="60"/>
      <c r="P88" s="61"/>
      <c r="Q88" s="51"/>
    </row>
    <row r="89" spans="1:17" x14ac:dyDescent="0.25">
      <c r="A89" s="51"/>
      <c r="B89" s="2"/>
      <c r="H89" s="61"/>
      <c r="I89" s="54"/>
      <c r="J89" s="68" t="str">
        <f t="shared" si="3"/>
        <v/>
      </c>
      <c r="K89" s="69" t="str">
        <f t="shared" si="4"/>
        <v/>
      </c>
      <c r="L89" s="70" t="str">
        <f t="shared" si="5"/>
        <v/>
      </c>
      <c r="M89" s="56"/>
      <c r="N89" s="61"/>
      <c r="O89" s="60"/>
      <c r="P89" s="61"/>
      <c r="Q89" s="51"/>
    </row>
    <row r="90" spans="1:17" x14ac:dyDescent="0.25">
      <c r="A90" s="51"/>
      <c r="B90" s="2"/>
      <c r="H90" s="61"/>
      <c r="I90" s="54"/>
      <c r="J90" s="68" t="str">
        <f t="shared" si="3"/>
        <v/>
      </c>
      <c r="K90" s="69" t="str">
        <f t="shared" si="4"/>
        <v/>
      </c>
      <c r="L90" s="70" t="str">
        <f t="shared" si="5"/>
        <v/>
      </c>
      <c r="M90" s="56"/>
      <c r="N90" s="61"/>
      <c r="O90" s="60"/>
      <c r="P90" s="61"/>
      <c r="Q90" s="51"/>
    </row>
    <row r="91" spans="1:17" x14ac:dyDescent="0.25">
      <c r="A91" s="51"/>
      <c r="B91" s="2"/>
      <c r="H91" s="61"/>
      <c r="I91" s="54"/>
      <c r="J91" s="68" t="str">
        <f t="shared" si="3"/>
        <v/>
      </c>
      <c r="K91" s="69" t="str">
        <f t="shared" si="4"/>
        <v/>
      </c>
      <c r="L91" s="70" t="str">
        <f t="shared" si="5"/>
        <v/>
      </c>
      <c r="M91" s="56"/>
      <c r="N91" s="61"/>
      <c r="O91" s="60"/>
      <c r="P91" s="61"/>
      <c r="Q91" s="51"/>
    </row>
    <row r="92" spans="1:17" x14ac:dyDescent="0.25">
      <c r="A92" s="51"/>
      <c r="B92" s="2"/>
      <c r="H92" s="61"/>
      <c r="I92" s="54"/>
      <c r="J92" s="68" t="str">
        <f t="shared" si="3"/>
        <v/>
      </c>
      <c r="K92" s="69" t="str">
        <f t="shared" si="4"/>
        <v/>
      </c>
      <c r="L92" s="70" t="str">
        <f t="shared" si="5"/>
        <v/>
      </c>
      <c r="M92" s="56"/>
      <c r="N92" s="61"/>
      <c r="O92" s="60"/>
      <c r="P92" s="61"/>
      <c r="Q92" s="51"/>
    </row>
    <row r="93" spans="1:17" x14ac:dyDescent="0.25">
      <c r="A93" s="51"/>
      <c r="B93" s="2"/>
      <c r="H93" s="61"/>
      <c r="I93" s="54"/>
      <c r="J93" s="68" t="str">
        <f t="shared" si="3"/>
        <v/>
      </c>
      <c r="K93" s="69" t="str">
        <f t="shared" si="4"/>
        <v/>
      </c>
      <c r="L93" s="70" t="str">
        <f t="shared" si="5"/>
        <v/>
      </c>
      <c r="M93" s="56"/>
      <c r="N93" s="61"/>
      <c r="O93" s="60"/>
      <c r="P93" s="61"/>
      <c r="Q93" s="51"/>
    </row>
    <row r="94" spans="1:17" x14ac:dyDescent="0.25">
      <c r="A94" s="51"/>
      <c r="B94" s="2"/>
      <c r="H94" s="61"/>
      <c r="I94" s="54"/>
      <c r="J94" s="68" t="str">
        <f t="shared" si="3"/>
        <v/>
      </c>
      <c r="K94" s="69" t="str">
        <f t="shared" si="4"/>
        <v/>
      </c>
      <c r="L94" s="70" t="str">
        <f t="shared" si="5"/>
        <v/>
      </c>
      <c r="M94" s="56"/>
      <c r="N94" s="61"/>
      <c r="O94" s="60"/>
      <c r="P94" s="61"/>
      <c r="Q94" s="51"/>
    </row>
    <row r="95" spans="1:17" x14ac:dyDescent="0.25">
      <c r="A95" s="51"/>
      <c r="B95" s="2"/>
      <c r="H95" s="61"/>
      <c r="I95" s="54"/>
      <c r="J95" s="68" t="str">
        <f t="shared" si="3"/>
        <v/>
      </c>
      <c r="K95" s="69" t="str">
        <f t="shared" si="4"/>
        <v/>
      </c>
      <c r="L95" s="70" t="str">
        <f t="shared" si="5"/>
        <v/>
      </c>
      <c r="M95" s="56"/>
      <c r="N95" s="61"/>
      <c r="O95" s="60"/>
      <c r="P95" s="61"/>
      <c r="Q95" s="51"/>
    </row>
    <row r="96" spans="1:17" x14ac:dyDescent="0.25">
      <c r="A96" s="51"/>
      <c r="B96" s="2"/>
      <c r="H96" s="61"/>
      <c r="I96" s="54"/>
      <c r="J96" s="68" t="str">
        <f t="shared" si="3"/>
        <v/>
      </c>
      <c r="K96" s="69" t="str">
        <f t="shared" si="4"/>
        <v/>
      </c>
      <c r="L96" s="70" t="str">
        <f t="shared" si="5"/>
        <v/>
      </c>
      <c r="M96" s="56"/>
      <c r="N96" s="61"/>
      <c r="O96" s="60"/>
      <c r="P96" s="61"/>
      <c r="Q96" s="51"/>
    </row>
    <row r="97" spans="1:17" x14ac:dyDescent="0.25">
      <c r="A97" s="51"/>
      <c r="B97" s="2"/>
      <c r="H97" s="61"/>
      <c r="I97" s="54"/>
      <c r="J97" s="68" t="str">
        <f t="shared" si="3"/>
        <v/>
      </c>
      <c r="K97" s="69" t="str">
        <f t="shared" si="4"/>
        <v/>
      </c>
      <c r="L97" s="70" t="str">
        <f t="shared" si="5"/>
        <v/>
      </c>
      <c r="M97" s="56"/>
      <c r="N97" s="61"/>
      <c r="O97" s="60"/>
      <c r="P97" s="61"/>
      <c r="Q97" s="51"/>
    </row>
    <row r="98" spans="1:17" x14ac:dyDescent="0.25">
      <c r="A98" s="51"/>
      <c r="B98" s="2"/>
      <c r="H98" s="61"/>
      <c r="I98" s="54"/>
      <c r="J98" s="68" t="str">
        <f t="shared" si="3"/>
        <v/>
      </c>
      <c r="K98" s="69" t="str">
        <f t="shared" si="4"/>
        <v/>
      </c>
      <c r="L98" s="70" t="str">
        <f t="shared" si="5"/>
        <v/>
      </c>
      <c r="M98" s="56"/>
      <c r="N98" s="61"/>
      <c r="O98" s="60"/>
      <c r="P98" s="61"/>
      <c r="Q98" s="51"/>
    </row>
    <row r="99" spans="1:17" x14ac:dyDescent="0.25">
      <c r="A99" s="51"/>
      <c r="B99" s="2"/>
      <c r="H99" s="61"/>
      <c r="I99" s="54"/>
      <c r="J99" s="68" t="str">
        <f t="shared" si="3"/>
        <v/>
      </c>
      <c r="K99" s="69" t="str">
        <f t="shared" si="4"/>
        <v/>
      </c>
      <c r="L99" s="70" t="str">
        <f t="shared" si="5"/>
        <v/>
      </c>
      <c r="M99" s="56"/>
      <c r="N99" s="61"/>
      <c r="O99" s="60"/>
      <c r="P99" s="61"/>
      <c r="Q99" s="51"/>
    </row>
    <row r="100" spans="1:17" x14ac:dyDescent="0.25">
      <c r="A100" s="51"/>
      <c r="B100" s="2"/>
      <c r="H100" s="61"/>
      <c r="I100" s="54"/>
      <c r="J100" s="68" t="str">
        <f t="shared" si="3"/>
        <v/>
      </c>
      <c r="K100" s="69" t="str">
        <f t="shared" si="4"/>
        <v/>
      </c>
      <c r="L100" s="70" t="str">
        <f t="shared" si="5"/>
        <v/>
      </c>
      <c r="M100" s="56"/>
      <c r="N100" s="61"/>
      <c r="O100" s="60"/>
      <c r="P100" s="61"/>
      <c r="Q100" s="51"/>
    </row>
    <row r="101" spans="1:17" x14ac:dyDescent="0.25">
      <c r="A101" s="51"/>
      <c r="B101" s="2"/>
      <c r="H101" s="61"/>
      <c r="I101" s="54"/>
      <c r="J101" s="68" t="str">
        <f t="shared" si="3"/>
        <v/>
      </c>
      <c r="K101" s="69" t="str">
        <f t="shared" si="4"/>
        <v/>
      </c>
      <c r="L101" s="70" t="str">
        <f t="shared" si="5"/>
        <v/>
      </c>
      <c r="M101" s="56"/>
      <c r="N101" s="61"/>
      <c r="O101" s="60"/>
      <c r="P101" s="61"/>
      <c r="Q101" s="51"/>
    </row>
    <row r="102" spans="1:17" x14ac:dyDescent="0.25">
      <c r="A102" s="51"/>
      <c r="B102" s="2"/>
      <c r="H102" s="61"/>
      <c r="I102" s="54"/>
      <c r="J102" s="68" t="str">
        <f t="shared" si="3"/>
        <v/>
      </c>
      <c r="K102" s="69" t="str">
        <f t="shared" si="4"/>
        <v/>
      </c>
      <c r="L102" s="70" t="str">
        <f t="shared" si="5"/>
        <v/>
      </c>
      <c r="M102" s="56"/>
      <c r="N102" s="61"/>
      <c r="O102" s="60"/>
      <c r="P102" s="61"/>
      <c r="Q102" s="51"/>
    </row>
    <row r="103" spans="1:17" x14ac:dyDescent="0.25">
      <c r="A103" s="51"/>
      <c r="B103" s="2"/>
      <c r="H103" s="61"/>
      <c r="I103" s="54"/>
      <c r="J103" s="68" t="str">
        <f t="shared" si="3"/>
        <v/>
      </c>
      <c r="K103" s="69" t="str">
        <f t="shared" si="4"/>
        <v/>
      </c>
      <c r="L103" s="70" t="str">
        <f t="shared" si="5"/>
        <v/>
      </c>
      <c r="M103" s="56"/>
      <c r="N103" s="61"/>
      <c r="O103" s="60"/>
      <c r="P103" s="61"/>
      <c r="Q103" s="51"/>
    </row>
    <row r="104" spans="1:17" x14ac:dyDescent="0.25">
      <c r="A104" s="51"/>
      <c r="B104" s="2"/>
      <c r="H104" s="61"/>
      <c r="I104" s="54"/>
      <c r="J104" s="68" t="str">
        <f t="shared" si="3"/>
        <v/>
      </c>
      <c r="K104" s="69" t="str">
        <f t="shared" si="4"/>
        <v/>
      </c>
      <c r="L104" s="70" t="str">
        <f t="shared" si="5"/>
        <v/>
      </c>
      <c r="M104" s="56"/>
      <c r="N104" s="61"/>
      <c r="O104" s="60"/>
      <c r="P104" s="61"/>
      <c r="Q104" s="51"/>
    </row>
    <row r="105" spans="1:17" x14ac:dyDescent="0.25">
      <c r="A105" s="51"/>
      <c r="B105" s="2"/>
      <c r="H105" s="61"/>
      <c r="I105" s="54"/>
      <c r="J105" s="68" t="str">
        <f t="shared" si="3"/>
        <v/>
      </c>
      <c r="K105" s="69" t="str">
        <f t="shared" si="4"/>
        <v/>
      </c>
      <c r="L105" s="70" t="str">
        <f t="shared" si="5"/>
        <v/>
      </c>
      <c r="M105" s="56"/>
      <c r="N105" s="61"/>
      <c r="O105" s="60"/>
      <c r="P105" s="61"/>
      <c r="Q105" s="51"/>
    </row>
    <row r="106" spans="1:17" x14ac:dyDescent="0.25">
      <c r="A106" s="51"/>
      <c r="B106" s="2"/>
      <c r="H106" s="61"/>
      <c r="I106" s="54"/>
      <c r="J106" s="68" t="str">
        <f t="shared" si="3"/>
        <v/>
      </c>
      <c r="K106" s="69" t="str">
        <f t="shared" si="4"/>
        <v/>
      </c>
      <c r="L106" s="70" t="str">
        <f t="shared" si="5"/>
        <v/>
      </c>
      <c r="M106" s="56"/>
      <c r="N106" s="61"/>
      <c r="O106" s="60"/>
      <c r="P106" s="61"/>
      <c r="Q106" s="51"/>
    </row>
    <row r="107" spans="1:17" x14ac:dyDescent="0.25">
      <c r="A107" s="51"/>
      <c r="B107" s="2"/>
      <c r="H107" s="61"/>
      <c r="I107" s="54"/>
      <c r="J107" s="68" t="str">
        <f t="shared" si="3"/>
        <v/>
      </c>
      <c r="K107" s="69" t="str">
        <f t="shared" si="4"/>
        <v/>
      </c>
      <c r="L107" s="70" t="str">
        <f t="shared" si="5"/>
        <v/>
      </c>
      <c r="M107" s="56"/>
      <c r="N107" s="61"/>
      <c r="O107" s="60"/>
      <c r="P107" s="61"/>
      <c r="Q107" s="51"/>
    </row>
    <row r="108" spans="1:17" x14ac:dyDescent="0.25">
      <c r="A108" s="51"/>
      <c r="B108" s="2"/>
      <c r="H108" s="61"/>
      <c r="I108" s="54"/>
      <c r="J108" s="68" t="str">
        <f t="shared" si="3"/>
        <v/>
      </c>
      <c r="K108" s="69" t="str">
        <f t="shared" si="4"/>
        <v/>
      </c>
      <c r="L108" s="70" t="str">
        <f t="shared" si="5"/>
        <v/>
      </c>
      <c r="M108" s="56"/>
      <c r="N108" s="61"/>
      <c r="O108" s="60"/>
      <c r="P108" s="61"/>
      <c r="Q108" s="51"/>
    </row>
    <row r="109" spans="1:17" x14ac:dyDescent="0.25">
      <c r="A109" s="51"/>
      <c r="B109" s="2"/>
      <c r="H109" s="61"/>
      <c r="I109" s="54"/>
      <c r="J109" s="68" t="str">
        <f t="shared" si="3"/>
        <v/>
      </c>
      <c r="K109" s="69" t="str">
        <f t="shared" si="4"/>
        <v/>
      </c>
      <c r="L109" s="70" t="str">
        <f t="shared" si="5"/>
        <v/>
      </c>
      <c r="M109" s="56"/>
      <c r="N109" s="61"/>
      <c r="O109" s="60"/>
      <c r="P109" s="61"/>
      <c r="Q109" s="51"/>
    </row>
    <row r="110" spans="1:17" x14ac:dyDescent="0.25">
      <c r="A110" s="51"/>
      <c r="B110" s="2"/>
      <c r="H110" s="61"/>
      <c r="I110" s="54"/>
      <c r="J110" s="68" t="str">
        <f t="shared" si="3"/>
        <v/>
      </c>
      <c r="K110" s="69" t="str">
        <f t="shared" si="4"/>
        <v/>
      </c>
      <c r="L110" s="70" t="str">
        <f t="shared" si="5"/>
        <v/>
      </c>
      <c r="M110" s="56"/>
      <c r="N110" s="61"/>
      <c r="O110" s="60"/>
      <c r="P110" s="61"/>
      <c r="Q110" s="51"/>
    </row>
    <row r="111" spans="1:17" x14ac:dyDescent="0.25">
      <c r="A111" s="51"/>
      <c r="B111" s="2"/>
      <c r="H111" s="61"/>
      <c r="I111" s="54"/>
      <c r="J111" s="68" t="str">
        <f t="shared" si="3"/>
        <v/>
      </c>
      <c r="K111" s="69" t="str">
        <f t="shared" si="4"/>
        <v/>
      </c>
      <c r="L111" s="70" t="str">
        <f t="shared" si="5"/>
        <v/>
      </c>
      <c r="M111" s="56"/>
      <c r="N111" s="61"/>
      <c r="O111" s="60"/>
      <c r="P111" s="61"/>
      <c r="Q111" s="51"/>
    </row>
    <row r="112" spans="1:17" x14ac:dyDescent="0.25">
      <c r="A112" s="51"/>
      <c r="B112" s="2"/>
      <c r="H112" s="61"/>
      <c r="I112" s="54"/>
      <c r="J112" s="68" t="str">
        <f t="shared" si="3"/>
        <v/>
      </c>
      <c r="K112" s="69" t="str">
        <f t="shared" si="4"/>
        <v/>
      </c>
      <c r="L112" s="70" t="str">
        <f t="shared" si="5"/>
        <v/>
      </c>
      <c r="M112" s="56"/>
      <c r="N112" s="61"/>
      <c r="O112" s="60"/>
      <c r="P112" s="61"/>
      <c r="Q112" s="51"/>
    </row>
    <row r="113" spans="1:17" x14ac:dyDescent="0.25">
      <c r="A113" s="51"/>
      <c r="B113" s="2"/>
      <c r="H113" s="61"/>
      <c r="I113" s="54"/>
      <c r="J113" s="68" t="str">
        <f t="shared" si="3"/>
        <v/>
      </c>
      <c r="K113" s="69" t="str">
        <f t="shared" si="4"/>
        <v/>
      </c>
      <c r="L113" s="70" t="str">
        <f t="shared" si="5"/>
        <v/>
      </c>
      <c r="M113" s="56"/>
      <c r="N113" s="61"/>
      <c r="O113" s="60"/>
      <c r="P113" s="61"/>
      <c r="Q113" s="51"/>
    </row>
    <row r="114" spans="1:17" x14ac:dyDescent="0.25">
      <c r="A114" s="51"/>
      <c r="B114" s="2"/>
      <c r="H114" s="61"/>
      <c r="I114" s="54"/>
      <c r="J114" s="68" t="str">
        <f t="shared" si="3"/>
        <v/>
      </c>
      <c r="K114" s="69" t="str">
        <f t="shared" si="4"/>
        <v/>
      </c>
      <c r="L114" s="70" t="str">
        <f t="shared" si="5"/>
        <v/>
      </c>
      <c r="M114" s="56"/>
      <c r="N114" s="61"/>
      <c r="O114" s="60"/>
      <c r="P114" s="61"/>
      <c r="Q114" s="51"/>
    </row>
    <row r="115" spans="1:17" x14ac:dyDescent="0.25">
      <c r="A115" s="51"/>
      <c r="B115" s="2"/>
      <c r="H115" s="61"/>
      <c r="I115" s="54"/>
      <c r="J115" s="68" t="str">
        <f t="shared" si="3"/>
        <v/>
      </c>
      <c r="K115" s="69" t="str">
        <f t="shared" si="4"/>
        <v/>
      </c>
      <c r="L115" s="70" t="str">
        <f t="shared" si="5"/>
        <v/>
      </c>
      <c r="M115" s="56"/>
      <c r="N115" s="61"/>
      <c r="O115" s="60"/>
      <c r="P115" s="61"/>
      <c r="Q115" s="51"/>
    </row>
    <row r="116" spans="1:17" x14ac:dyDescent="0.25">
      <c r="A116" s="51"/>
      <c r="B116" s="2"/>
      <c r="H116" s="61"/>
      <c r="I116" s="54"/>
      <c r="J116" s="68" t="str">
        <f t="shared" si="3"/>
        <v/>
      </c>
      <c r="K116" s="69" t="str">
        <f t="shared" si="4"/>
        <v/>
      </c>
      <c r="L116" s="70" t="str">
        <f t="shared" si="5"/>
        <v/>
      </c>
      <c r="M116" s="56"/>
      <c r="N116" s="61"/>
      <c r="O116" s="60"/>
      <c r="P116" s="61"/>
      <c r="Q116" s="51"/>
    </row>
    <row r="117" spans="1:17" x14ac:dyDescent="0.25">
      <c r="A117" s="51"/>
      <c r="B117" s="2"/>
      <c r="H117" s="61"/>
      <c r="I117" s="54"/>
      <c r="J117" s="68" t="str">
        <f t="shared" si="3"/>
        <v/>
      </c>
      <c r="K117" s="69" t="str">
        <f t="shared" si="4"/>
        <v/>
      </c>
      <c r="L117" s="70" t="str">
        <f t="shared" si="5"/>
        <v/>
      </c>
      <c r="M117" s="56"/>
      <c r="N117" s="61"/>
      <c r="O117" s="60"/>
      <c r="P117" s="61"/>
      <c r="Q117" s="51"/>
    </row>
    <row r="118" spans="1:17" x14ac:dyDescent="0.25">
      <c r="A118" s="51"/>
      <c r="B118" s="2"/>
      <c r="H118" s="61"/>
      <c r="I118" s="54"/>
      <c r="J118" s="68" t="str">
        <f t="shared" si="3"/>
        <v/>
      </c>
      <c r="K118" s="69" t="str">
        <f t="shared" si="4"/>
        <v/>
      </c>
      <c r="L118" s="70" t="str">
        <f t="shared" si="5"/>
        <v/>
      </c>
      <c r="M118" s="56"/>
      <c r="N118" s="61"/>
      <c r="O118" s="60"/>
      <c r="P118" s="61"/>
      <c r="Q118" s="51"/>
    </row>
    <row r="119" spans="1:17" x14ac:dyDescent="0.25">
      <c r="A119" s="51"/>
      <c r="B119" s="2"/>
      <c r="H119" s="61"/>
      <c r="I119" s="54"/>
      <c r="J119" s="68" t="str">
        <f t="shared" si="3"/>
        <v/>
      </c>
      <c r="K119" s="69" t="str">
        <f t="shared" si="4"/>
        <v/>
      </c>
      <c r="L119" s="70" t="str">
        <f t="shared" si="5"/>
        <v/>
      </c>
      <c r="M119" s="56"/>
      <c r="N119" s="61"/>
      <c r="O119" s="60"/>
      <c r="P119" s="61"/>
      <c r="Q119" s="51"/>
    </row>
    <row r="120" spans="1:17" x14ac:dyDescent="0.25">
      <c r="A120" s="51"/>
      <c r="B120" s="2"/>
      <c r="H120" s="61"/>
      <c r="I120" s="54"/>
      <c r="J120" s="68" t="str">
        <f t="shared" si="3"/>
        <v/>
      </c>
      <c r="K120" s="69" t="str">
        <f t="shared" si="4"/>
        <v/>
      </c>
      <c r="L120" s="70" t="str">
        <f t="shared" si="5"/>
        <v/>
      </c>
      <c r="M120" s="56"/>
      <c r="N120" s="61"/>
      <c r="O120" s="60"/>
      <c r="P120" s="61"/>
      <c r="Q120" s="51"/>
    </row>
    <row r="121" spans="1:17" x14ac:dyDescent="0.25">
      <c r="A121" s="51"/>
      <c r="B121" s="2"/>
      <c r="H121" s="61"/>
      <c r="I121" s="54"/>
      <c r="J121" s="68" t="str">
        <f t="shared" si="3"/>
        <v/>
      </c>
      <c r="K121" s="69" t="str">
        <f t="shared" si="4"/>
        <v/>
      </c>
      <c r="L121" s="70" t="str">
        <f t="shared" si="5"/>
        <v/>
      </c>
      <c r="M121" s="56"/>
      <c r="N121" s="61"/>
      <c r="O121" s="60"/>
      <c r="P121" s="61"/>
      <c r="Q121" s="51"/>
    </row>
    <row r="122" spans="1:17" x14ac:dyDescent="0.25">
      <c r="A122" s="51"/>
      <c r="B122" s="2"/>
      <c r="H122" s="61"/>
      <c r="I122" s="54"/>
      <c r="J122" s="68" t="str">
        <f t="shared" si="3"/>
        <v/>
      </c>
      <c r="K122" s="69" t="str">
        <f t="shared" si="4"/>
        <v/>
      </c>
      <c r="L122" s="70" t="str">
        <f t="shared" si="5"/>
        <v/>
      </c>
      <c r="M122" s="56"/>
      <c r="N122" s="61"/>
      <c r="O122" s="60"/>
      <c r="P122" s="61"/>
      <c r="Q122" s="51"/>
    </row>
    <row r="123" spans="1:17" x14ac:dyDescent="0.25">
      <c r="A123" s="51"/>
      <c r="B123" s="2"/>
      <c r="H123" s="61"/>
      <c r="I123" s="54"/>
      <c r="J123" s="68" t="str">
        <f t="shared" si="3"/>
        <v/>
      </c>
      <c r="K123" s="69" t="str">
        <f t="shared" si="4"/>
        <v/>
      </c>
      <c r="L123" s="70" t="str">
        <f t="shared" si="5"/>
        <v/>
      </c>
      <c r="M123" s="56"/>
      <c r="N123" s="61"/>
      <c r="O123" s="60"/>
      <c r="P123" s="61"/>
      <c r="Q123" s="51"/>
    </row>
    <row r="124" spans="1:17" x14ac:dyDescent="0.25">
      <c r="A124" s="51"/>
      <c r="B124" s="2"/>
      <c r="H124" s="61"/>
      <c r="I124" s="54"/>
      <c r="J124" s="68" t="str">
        <f t="shared" si="3"/>
        <v/>
      </c>
      <c r="K124" s="69" t="str">
        <f t="shared" si="4"/>
        <v/>
      </c>
      <c r="L124" s="70" t="str">
        <f t="shared" si="5"/>
        <v/>
      </c>
      <c r="M124" s="56"/>
      <c r="N124" s="61"/>
      <c r="O124" s="60"/>
      <c r="P124" s="61"/>
      <c r="Q124" s="51"/>
    </row>
    <row r="125" spans="1:17" x14ac:dyDescent="0.25">
      <c r="A125" s="51"/>
      <c r="B125" s="2"/>
      <c r="H125" s="61"/>
      <c r="I125" s="54"/>
      <c r="J125" s="68" t="str">
        <f t="shared" si="3"/>
        <v/>
      </c>
      <c r="K125" s="69" t="str">
        <f t="shared" si="4"/>
        <v/>
      </c>
      <c r="L125" s="70" t="str">
        <f t="shared" si="5"/>
        <v/>
      </c>
      <c r="M125" s="56"/>
      <c r="N125" s="61"/>
      <c r="O125" s="60"/>
      <c r="P125" s="61"/>
      <c r="Q125" s="51"/>
    </row>
    <row r="126" spans="1:17" x14ac:dyDescent="0.25">
      <c r="A126" s="51"/>
      <c r="B126" s="2"/>
      <c r="H126" s="61"/>
      <c r="I126" s="54"/>
      <c r="J126" s="68" t="str">
        <f t="shared" si="3"/>
        <v/>
      </c>
      <c r="K126" s="69" t="str">
        <f t="shared" si="4"/>
        <v/>
      </c>
      <c r="L126" s="70" t="str">
        <f t="shared" si="5"/>
        <v/>
      </c>
      <c r="M126" s="56"/>
      <c r="N126" s="61"/>
      <c r="O126" s="60"/>
      <c r="P126" s="61"/>
      <c r="Q126" s="51"/>
    </row>
    <row r="127" spans="1:17" x14ac:dyDescent="0.25">
      <c r="A127" s="51"/>
      <c r="B127" s="2"/>
      <c r="H127" s="61"/>
      <c r="I127" s="54"/>
      <c r="J127" s="68" t="str">
        <f t="shared" si="3"/>
        <v/>
      </c>
      <c r="K127" s="69" t="str">
        <f t="shared" si="4"/>
        <v/>
      </c>
      <c r="L127" s="70" t="str">
        <f t="shared" si="5"/>
        <v/>
      </c>
      <c r="M127" s="56"/>
      <c r="N127" s="61"/>
      <c r="O127" s="60"/>
      <c r="P127" s="61"/>
      <c r="Q127" s="51"/>
    </row>
    <row r="128" spans="1:17" x14ac:dyDescent="0.25">
      <c r="A128" s="51"/>
      <c r="B128" s="2"/>
      <c r="H128" s="61"/>
      <c r="I128" s="54"/>
      <c r="J128" s="68" t="str">
        <f t="shared" si="3"/>
        <v/>
      </c>
      <c r="K128" s="69" t="str">
        <f t="shared" si="4"/>
        <v/>
      </c>
      <c r="L128" s="70" t="str">
        <f t="shared" si="5"/>
        <v/>
      </c>
      <c r="M128" s="56"/>
      <c r="N128" s="61"/>
      <c r="O128" s="60"/>
      <c r="P128" s="61"/>
      <c r="Q128" s="51"/>
    </row>
    <row r="129" spans="1:18" x14ac:dyDescent="0.25">
      <c r="A129" s="51"/>
      <c r="B129" s="2"/>
      <c r="H129" s="61"/>
      <c r="I129" s="54"/>
      <c r="J129" s="68" t="str">
        <f t="shared" si="3"/>
        <v/>
      </c>
      <c r="K129" s="69" t="str">
        <f t="shared" si="4"/>
        <v/>
      </c>
      <c r="L129" s="70" t="str">
        <f t="shared" si="5"/>
        <v/>
      </c>
      <c r="M129" s="56"/>
      <c r="N129" s="61"/>
      <c r="O129" s="60"/>
      <c r="P129" s="61"/>
      <c r="Q129" s="51"/>
    </row>
    <row r="130" spans="1:18" s="2" customFormat="1" x14ac:dyDescent="0.25">
      <c r="A130" s="51"/>
      <c r="C130" s="1"/>
      <c r="D130" s="1"/>
      <c r="E130" s="1"/>
      <c r="F130" s="1"/>
      <c r="G130" s="1"/>
      <c r="H130" s="61"/>
      <c r="I130" s="54"/>
      <c r="J130" s="68" t="str">
        <f t="shared" si="3"/>
        <v/>
      </c>
      <c r="K130" s="69" t="str">
        <f t="shared" si="4"/>
        <v/>
      </c>
      <c r="L130" s="70" t="str">
        <f t="shared" si="5"/>
        <v/>
      </c>
      <c r="M130" s="56"/>
      <c r="N130" s="61"/>
      <c r="O130" s="60"/>
      <c r="P130" s="61"/>
      <c r="Q130" s="51"/>
      <c r="R130" s="1"/>
    </row>
    <row r="131" spans="1:18" x14ac:dyDescent="0.25">
      <c r="A131" s="51"/>
      <c r="H131" s="61"/>
      <c r="I131" s="54"/>
      <c r="J131" s="68" t="str">
        <f t="shared" si="3"/>
        <v/>
      </c>
      <c r="K131" s="69" t="str">
        <f t="shared" si="4"/>
        <v/>
      </c>
      <c r="L131" s="70" t="str">
        <f t="shared" si="5"/>
        <v/>
      </c>
      <c r="M131" s="56"/>
      <c r="N131" s="61"/>
      <c r="O131" s="60"/>
      <c r="P131" s="61"/>
      <c r="Q131" s="51"/>
    </row>
    <row r="132" spans="1:18" s="2" customFormat="1" ht="7.5" customHeight="1" x14ac:dyDescent="0.25">
      <c r="A132" s="51"/>
      <c r="B132" s="51"/>
      <c r="C132" s="51"/>
      <c r="D132" s="51"/>
      <c r="E132" s="51"/>
      <c r="F132" s="51"/>
      <c r="G132" s="51"/>
      <c r="H132" s="51"/>
      <c r="I132" s="51"/>
      <c r="J132" s="64"/>
      <c r="K132" s="65"/>
      <c r="L132" s="66"/>
      <c r="M132" s="67"/>
      <c r="N132" s="51"/>
      <c r="O132" s="52"/>
      <c r="P132" s="51"/>
      <c r="Q132" s="51"/>
      <c r="R132" s="1"/>
    </row>
    <row r="133" spans="1:18" x14ac:dyDescent="0.25">
      <c r="A133" s="9"/>
      <c r="H133" s="9"/>
      <c r="I133" s="9"/>
      <c r="J133" s="7"/>
      <c r="K133" s="42"/>
      <c r="L133" s="8"/>
      <c r="M133" s="40"/>
      <c r="N133" s="9"/>
      <c r="O133" s="4"/>
      <c r="P133" s="9"/>
      <c r="Q133" s="9"/>
    </row>
  </sheetData>
  <sheetProtection algorithmName="SHA-512" hashValue="06vA0ZujokfsY9LZy0qgDy0pzxvkd5likJjJKmslDPQF1a2RRYjE6OGeMjDmvOnwieveRMG7p9oaoAl0j0J1GQ==" saltValue="kEvtFcRQYiT6no3sdWJILg==" spinCount="100000" sheet="1" objects="1" scenarios="1" selectLockedCells="1"/>
  <mergeCells count="9">
    <mergeCell ref="B14:G32"/>
    <mergeCell ref="I2:O2"/>
    <mergeCell ref="B1:F1"/>
    <mergeCell ref="B2:G2"/>
    <mergeCell ref="B3:G10"/>
    <mergeCell ref="O4:O5"/>
    <mergeCell ref="O8:O9"/>
    <mergeCell ref="B11:G13"/>
    <mergeCell ref="O12:O13"/>
  </mergeCells>
  <printOptions horizontalCentered="1"/>
  <pageMargins left="0.25" right="0.25" top="0.75" bottom="0.75" header="0.3" footer="0.3"/>
  <pageSetup scale="59" orientation="portrait" r:id="rId1"/>
  <colBreaks count="1" manualBreakCount="1">
    <brk id="17"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4"/>
  <sheetViews>
    <sheetView topLeftCell="D1" workbookViewId="0">
      <selection activeCell="G3" sqref="G3"/>
    </sheetView>
  </sheetViews>
  <sheetFormatPr defaultRowHeight="14.25" x14ac:dyDescent="0.2"/>
  <cols>
    <col min="1" max="1" width="28.85546875" style="12" bestFit="1" customWidth="1"/>
    <col min="2" max="2" width="15.42578125" style="23" bestFit="1" customWidth="1"/>
    <col min="3" max="3" width="9.140625" style="12"/>
    <col min="4" max="4" width="8.7109375" style="39" bestFit="1" customWidth="1"/>
    <col min="5" max="5" width="4.42578125" style="39" bestFit="1" customWidth="1"/>
    <col min="6" max="6" width="16" style="39" bestFit="1" customWidth="1"/>
    <col min="7" max="7" width="33.42578125" style="31" bestFit="1" customWidth="1"/>
    <col min="8" max="8" width="9.140625" style="34"/>
    <col min="9" max="9" width="43.42578125" style="16" customWidth="1"/>
    <col min="10" max="10" width="43.42578125" style="18" customWidth="1"/>
    <col min="11" max="16384" width="9.140625" style="12"/>
  </cols>
  <sheetData>
    <row r="1" spans="1:10" ht="15" x14ac:dyDescent="0.2">
      <c r="A1" s="13" t="s">
        <v>11</v>
      </c>
      <c r="B1" s="20" t="s">
        <v>12</v>
      </c>
      <c r="C1" s="14"/>
      <c r="D1" s="36" t="s">
        <v>4</v>
      </c>
      <c r="E1" s="36" t="s">
        <v>8</v>
      </c>
      <c r="F1" s="36" t="s">
        <v>9</v>
      </c>
      <c r="G1" s="29" t="s">
        <v>10</v>
      </c>
      <c r="H1" s="32" t="s">
        <v>134</v>
      </c>
      <c r="I1" s="25" t="s">
        <v>64</v>
      </c>
      <c r="J1" s="35" t="s">
        <v>91</v>
      </c>
    </row>
    <row r="2" spans="1:10" ht="147.94999999999999" customHeight="1" x14ac:dyDescent="0.2">
      <c r="A2" s="15" t="s">
        <v>15</v>
      </c>
      <c r="B2" s="21">
        <v>125</v>
      </c>
      <c r="C2" s="14"/>
      <c r="D2" s="37">
        <v>0</v>
      </c>
      <c r="E2" s="38">
        <v>0</v>
      </c>
      <c r="F2" s="30" t="s">
        <v>177</v>
      </c>
      <c r="G2" s="30" t="s">
        <v>181</v>
      </c>
      <c r="H2" s="33" t="s">
        <v>65</v>
      </c>
      <c r="I2" s="17"/>
      <c r="J2" s="26" t="s">
        <v>183</v>
      </c>
    </row>
    <row r="3" spans="1:10" ht="147.94999999999999" customHeight="1" x14ac:dyDescent="0.2">
      <c r="A3" s="15" t="s">
        <v>17</v>
      </c>
      <c r="B3" s="21">
        <v>153</v>
      </c>
      <c r="C3" s="14"/>
      <c r="D3" s="37">
        <v>8</v>
      </c>
      <c r="E3" s="38">
        <v>1</v>
      </c>
      <c r="F3" s="80" t="s">
        <v>135</v>
      </c>
      <c r="G3" s="79" t="s">
        <v>158</v>
      </c>
      <c r="H3" s="33" t="s">
        <v>66</v>
      </c>
      <c r="I3" s="17"/>
      <c r="J3" s="27" t="s">
        <v>184</v>
      </c>
    </row>
    <row r="4" spans="1:10" ht="147.94999999999999" customHeight="1" x14ac:dyDescent="0.2">
      <c r="A4" s="15" t="s">
        <v>19</v>
      </c>
      <c r="B4" s="21">
        <v>181</v>
      </c>
      <c r="C4" s="14"/>
      <c r="D4" s="37">
        <v>16</v>
      </c>
      <c r="E4" s="38">
        <v>2</v>
      </c>
      <c r="F4" s="80" t="s">
        <v>136</v>
      </c>
      <c r="G4" s="79" t="s">
        <v>159</v>
      </c>
      <c r="H4" s="33" t="s">
        <v>67</v>
      </c>
      <c r="I4" s="17"/>
      <c r="J4" s="26" t="s">
        <v>185</v>
      </c>
    </row>
    <row r="5" spans="1:10" ht="147.94999999999999" customHeight="1" x14ac:dyDescent="0.2">
      <c r="A5" s="15" t="s">
        <v>23</v>
      </c>
      <c r="B5" s="21">
        <v>130</v>
      </c>
      <c r="C5" s="14"/>
      <c r="D5" s="37">
        <v>24</v>
      </c>
      <c r="E5" s="38">
        <v>3</v>
      </c>
      <c r="F5" s="80" t="s">
        <v>137</v>
      </c>
      <c r="G5" s="79" t="s">
        <v>160</v>
      </c>
      <c r="H5" s="33" t="s">
        <v>68</v>
      </c>
      <c r="I5" s="17"/>
      <c r="J5" s="26" t="s">
        <v>186</v>
      </c>
    </row>
    <row r="6" spans="1:10" ht="147.94999999999999" customHeight="1" x14ac:dyDescent="0.2">
      <c r="A6" s="15" t="s">
        <v>24</v>
      </c>
      <c r="B6" s="21">
        <v>145</v>
      </c>
      <c r="C6" s="14"/>
      <c r="D6" s="37">
        <v>32</v>
      </c>
      <c r="E6" s="38">
        <v>4</v>
      </c>
      <c r="F6" s="80" t="s">
        <v>138</v>
      </c>
      <c r="G6" s="79" t="s">
        <v>161</v>
      </c>
      <c r="H6" s="33" t="s">
        <v>69</v>
      </c>
      <c r="I6" s="17"/>
      <c r="J6" s="26" t="s">
        <v>187</v>
      </c>
    </row>
    <row r="7" spans="1:10" ht="147.94999999999999" customHeight="1" x14ac:dyDescent="0.2">
      <c r="A7" s="15" t="s">
        <v>25</v>
      </c>
      <c r="B7" s="21">
        <v>130</v>
      </c>
      <c r="C7" s="14"/>
      <c r="D7" s="37">
        <v>40</v>
      </c>
      <c r="E7" s="38">
        <v>5</v>
      </c>
      <c r="F7" s="80" t="s">
        <v>139</v>
      </c>
      <c r="G7" s="79" t="s">
        <v>162</v>
      </c>
      <c r="H7" s="33" t="s">
        <v>70</v>
      </c>
      <c r="I7" s="17"/>
      <c r="J7" s="26" t="s">
        <v>188</v>
      </c>
    </row>
    <row r="8" spans="1:10" ht="147.94999999999999" customHeight="1" x14ac:dyDescent="0.2">
      <c r="A8" s="15" t="s">
        <v>26</v>
      </c>
      <c r="B8" s="21">
        <v>130</v>
      </c>
      <c r="C8" s="14"/>
      <c r="D8" s="37">
        <v>48</v>
      </c>
      <c r="E8" s="38">
        <v>6</v>
      </c>
      <c r="F8" s="80" t="s">
        <v>140</v>
      </c>
      <c r="G8" s="79" t="s">
        <v>163</v>
      </c>
      <c r="H8" s="33" t="s">
        <v>71</v>
      </c>
      <c r="I8" s="17"/>
      <c r="J8" s="26" t="s">
        <v>190</v>
      </c>
    </row>
    <row r="9" spans="1:10" ht="147.94999999999999" customHeight="1" x14ac:dyDescent="0.2">
      <c r="A9" s="15" t="s">
        <v>27</v>
      </c>
      <c r="B9" s="21">
        <v>170</v>
      </c>
      <c r="C9" s="14"/>
      <c r="D9" s="37">
        <v>56</v>
      </c>
      <c r="E9" s="38">
        <v>7</v>
      </c>
      <c r="F9" s="80" t="s">
        <v>141</v>
      </c>
      <c r="G9" s="79" t="s">
        <v>164</v>
      </c>
      <c r="H9" s="33" t="s">
        <v>72</v>
      </c>
      <c r="I9" s="17"/>
      <c r="J9" s="26" t="s">
        <v>191</v>
      </c>
    </row>
    <row r="10" spans="1:10" ht="147.94999999999999" customHeight="1" x14ac:dyDescent="0.2">
      <c r="A10" s="15" t="s">
        <v>28</v>
      </c>
      <c r="B10" s="21">
        <v>200</v>
      </c>
      <c r="C10" s="14"/>
      <c r="D10" s="37">
        <v>64</v>
      </c>
      <c r="E10" s="38">
        <v>8</v>
      </c>
      <c r="F10" s="80" t="s">
        <v>142</v>
      </c>
      <c r="G10" s="79" t="s">
        <v>162</v>
      </c>
      <c r="H10" s="33" t="s">
        <v>73</v>
      </c>
      <c r="I10" s="17"/>
      <c r="J10" s="26" t="s">
        <v>192</v>
      </c>
    </row>
    <row r="11" spans="1:10" ht="147.94999999999999" customHeight="1" x14ac:dyDescent="0.2">
      <c r="A11" s="15" t="s">
        <v>29</v>
      </c>
      <c r="B11" s="21">
        <v>76</v>
      </c>
      <c r="C11" s="14"/>
      <c r="D11" s="37">
        <v>72</v>
      </c>
      <c r="E11" s="38">
        <v>9</v>
      </c>
      <c r="F11" s="80" t="s">
        <v>143</v>
      </c>
      <c r="G11" s="79" t="s">
        <v>165</v>
      </c>
      <c r="H11" s="33" t="s">
        <v>74</v>
      </c>
      <c r="I11" s="17"/>
      <c r="J11" s="26" t="s">
        <v>193</v>
      </c>
    </row>
    <row r="12" spans="1:10" ht="147.94999999999999" customHeight="1" x14ac:dyDescent="0.2">
      <c r="A12" s="15" t="s">
        <v>30</v>
      </c>
      <c r="B12" s="21">
        <v>71</v>
      </c>
      <c r="C12" s="14"/>
      <c r="D12" s="37">
        <v>80</v>
      </c>
      <c r="E12" s="38">
        <v>10</v>
      </c>
      <c r="F12" s="80" t="s">
        <v>144</v>
      </c>
      <c r="G12" s="79" t="s">
        <v>165</v>
      </c>
      <c r="H12" s="33" t="s">
        <v>75</v>
      </c>
      <c r="I12" s="17"/>
      <c r="J12" s="26" t="s">
        <v>194</v>
      </c>
    </row>
    <row r="13" spans="1:10" ht="147.94999999999999" customHeight="1" x14ac:dyDescent="0.2">
      <c r="A13" s="15" t="s">
        <v>31</v>
      </c>
      <c r="B13" s="21">
        <v>61</v>
      </c>
      <c r="C13" s="14"/>
      <c r="D13" s="37">
        <v>88</v>
      </c>
      <c r="E13" s="38">
        <v>11</v>
      </c>
      <c r="F13" s="80" t="s">
        <v>189</v>
      </c>
      <c r="G13" s="79" t="s">
        <v>166</v>
      </c>
      <c r="H13" s="33" t="s">
        <v>76</v>
      </c>
      <c r="I13" s="17"/>
      <c r="J13" s="26" t="s">
        <v>195</v>
      </c>
    </row>
    <row r="14" spans="1:10" ht="147.94999999999999" customHeight="1" x14ac:dyDescent="0.2">
      <c r="A14" s="15" t="s">
        <v>32</v>
      </c>
      <c r="B14" s="21">
        <v>106</v>
      </c>
      <c r="C14" s="14"/>
      <c r="D14" s="37">
        <v>96</v>
      </c>
      <c r="E14" s="38">
        <v>12</v>
      </c>
      <c r="F14" s="80" t="s">
        <v>145</v>
      </c>
      <c r="G14" s="79" t="s">
        <v>167</v>
      </c>
      <c r="H14" s="33" t="s">
        <v>77</v>
      </c>
      <c r="I14" s="17"/>
      <c r="J14" s="26" t="s">
        <v>196</v>
      </c>
    </row>
    <row r="15" spans="1:10" ht="147.94999999999999" customHeight="1" x14ac:dyDescent="0.2">
      <c r="A15" s="15" t="s">
        <v>33</v>
      </c>
      <c r="B15" s="21">
        <v>136</v>
      </c>
      <c r="C15" s="14"/>
      <c r="D15" s="37">
        <v>104</v>
      </c>
      <c r="E15" s="38">
        <v>13</v>
      </c>
      <c r="F15" s="80" t="s">
        <v>146</v>
      </c>
      <c r="G15" s="79" t="s">
        <v>168</v>
      </c>
      <c r="H15" s="33" t="s">
        <v>78</v>
      </c>
      <c r="I15" s="17"/>
      <c r="J15" s="26" t="s">
        <v>198</v>
      </c>
    </row>
    <row r="16" spans="1:10" ht="147.94999999999999" customHeight="1" x14ac:dyDescent="0.2">
      <c r="A16" s="15" t="s">
        <v>34</v>
      </c>
      <c r="B16" s="21">
        <v>199</v>
      </c>
      <c r="C16" s="14"/>
      <c r="D16" s="37">
        <v>112</v>
      </c>
      <c r="E16" s="38">
        <v>14</v>
      </c>
      <c r="F16" s="80" t="s">
        <v>175</v>
      </c>
      <c r="G16" s="78" t="s">
        <v>176</v>
      </c>
      <c r="H16" s="33" t="s">
        <v>80</v>
      </c>
      <c r="I16" s="17"/>
      <c r="J16" s="26" t="s">
        <v>199</v>
      </c>
    </row>
    <row r="17" spans="1:10" ht="147.94999999999999" customHeight="1" x14ac:dyDescent="0.2">
      <c r="A17" s="15" t="s">
        <v>35</v>
      </c>
      <c r="B17" s="21">
        <v>270</v>
      </c>
      <c r="C17" s="14"/>
      <c r="D17" s="37">
        <v>120</v>
      </c>
      <c r="E17" s="38">
        <v>15</v>
      </c>
      <c r="F17" s="81" t="s">
        <v>147</v>
      </c>
      <c r="G17" s="82" t="s">
        <v>169</v>
      </c>
      <c r="H17" s="33" t="s">
        <v>79</v>
      </c>
      <c r="I17" s="17"/>
      <c r="J17" s="26" t="s">
        <v>197</v>
      </c>
    </row>
    <row r="18" spans="1:10" ht="147.94999999999999" customHeight="1" x14ac:dyDescent="0.2">
      <c r="A18" s="15" t="s">
        <v>36</v>
      </c>
      <c r="B18" s="21">
        <v>61</v>
      </c>
      <c r="C18" s="14"/>
      <c r="D18" s="37">
        <v>128</v>
      </c>
      <c r="E18" s="38">
        <v>16</v>
      </c>
      <c r="F18" s="80" t="s">
        <v>148</v>
      </c>
      <c r="G18" s="78" t="s">
        <v>170</v>
      </c>
      <c r="H18" s="33" t="s">
        <v>81</v>
      </c>
      <c r="I18" s="17"/>
      <c r="J18" s="26" t="s">
        <v>200</v>
      </c>
    </row>
    <row r="19" spans="1:10" ht="147.94999999999999" customHeight="1" x14ac:dyDescent="0.2">
      <c r="A19" s="15" t="s">
        <v>37</v>
      </c>
      <c r="B19" s="21">
        <v>76</v>
      </c>
      <c r="C19" s="14"/>
      <c r="D19" s="37">
        <v>136</v>
      </c>
      <c r="E19" s="38">
        <v>17</v>
      </c>
      <c r="F19" s="80" t="s">
        <v>149</v>
      </c>
      <c r="G19" s="80" t="s">
        <v>179</v>
      </c>
      <c r="H19" s="33" t="s">
        <v>82</v>
      </c>
      <c r="I19" s="17"/>
      <c r="J19" s="26" t="s">
        <v>201</v>
      </c>
    </row>
    <row r="20" spans="1:10" ht="147.94999999999999" customHeight="1" x14ac:dyDescent="0.2">
      <c r="A20" s="15" t="s">
        <v>38</v>
      </c>
      <c r="B20" s="21">
        <v>109</v>
      </c>
      <c r="C20" s="14"/>
      <c r="D20" s="37">
        <v>144</v>
      </c>
      <c r="E20" s="38">
        <v>18</v>
      </c>
      <c r="F20" s="80" t="s">
        <v>150</v>
      </c>
      <c r="G20" s="78" t="s">
        <v>158</v>
      </c>
      <c r="H20" s="33" t="s">
        <v>83</v>
      </c>
      <c r="I20" s="17"/>
      <c r="J20" s="26" t="s">
        <v>202</v>
      </c>
    </row>
    <row r="21" spans="1:10" ht="147.94999999999999" customHeight="1" x14ac:dyDescent="0.2">
      <c r="A21" s="15" t="s">
        <v>39</v>
      </c>
      <c r="B21" s="21">
        <v>109</v>
      </c>
      <c r="C21" s="14"/>
      <c r="D21" s="37">
        <v>152</v>
      </c>
      <c r="E21" s="38">
        <v>19</v>
      </c>
      <c r="F21" s="80" t="s">
        <v>151</v>
      </c>
      <c r="G21" s="78" t="s">
        <v>168</v>
      </c>
      <c r="H21" s="33" t="s">
        <v>84</v>
      </c>
      <c r="I21" s="17"/>
      <c r="J21" s="26" t="s">
        <v>203</v>
      </c>
    </row>
    <row r="22" spans="1:10" ht="147.94999999999999" customHeight="1" x14ac:dyDescent="0.2">
      <c r="A22" s="15" t="s">
        <v>40</v>
      </c>
      <c r="B22" s="21">
        <v>109</v>
      </c>
      <c r="C22" s="14"/>
      <c r="D22" s="37">
        <v>160</v>
      </c>
      <c r="E22" s="38">
        <v>20</v>
      </c>
      <c r="F22" s="80" t="s">
        <v>152</v>
      </c>
      <c r="G22" s="78" t="s">
        <v>170</v>
      </c>
      <c r="H22" s="33" t="s">
        <v>85</v>
      </c>
      <c r="I22" s="17"/>
      <c r="J22" s="26" t="s">
        <v>204</v>
      </c>
    </row>
    <row r="23" spans="1:10" ht="147.94999999999999" customHeight="1" x14ac:dyDescent="0.2">
      <c r="A23" s="15" t="s">
        <v>41</v>
      </c>
      <c r="B23" s="21">
        <v>91</v>
      </c>
      <c r="C23" s="14"/>
      <c r="D23" s="37">
        <v>168</v>
      </c>
      <c r="E23" s="38">
        <v>21</v>
      </c>
      <c r="F23" s="80" t="s">
        <v>153</v>
      </c>
      <c r="G23" s="78" t="s">
        <v>171</v>
      </c>
      <c r="H23" s="33" t="s">
        <v>86</v>
      </c>
      <c r="I23" s="17"/>
      <c r="J23" s="26" t="s">
        <v>205</v>
      </c>
    </row>
    <row r="24" spans="1:10" ht="147.94999999999999" customHeight="1" x14ac:dyDescent="0.2">
      <c r="A24" s="15" t="s">
        <v>42</v>
      </c>
      <c r="B24" s="21">
        <v>203</v>
      </c>
      <c r="C24" s="14"/>
      <c r="D24" s="37">
        <v>176</v>
      </c>
      <c r="E24" s="38">
        <v>22</v>
      </c>
      <c r="F24" s="80" t="s">
        <v>154</v>
      </c>
      <c r="G24" s="78" t="s">
        <v>172</v>
      </c>
      <c r="H24" s="33" t="s">
        <v>87</v>
      </c>
      <c r="I24" s="17"/>
      <c r="J24" s="26" t="s">
        <v>206</v>
      </c>
    </row>
    <row r="25" spans="1:10" ht="147.94999999999999" customHeight="1" x14ac:dyDescent="0.2">
      <c r="A25" s="15" t="s">
        <v>43</v>
      </c>
      <c r="B25" s="21">
        <v>60</v>
      </c>
      <c r="C25" s="14"/>
      <c r="D25" s="37">
        <v>184</v>
      </c>
      <c r="E25" s="38">
        <v>23</v>
      </c>
      <c r="F25" s="80" t="s">
        <v>155</v>
      </c>
      <c r="G25" s="78" t="s">
        <v>168</v>
      </c>
      <c r="H25" s="33" t="s">
        <v>88</v>
      </c>
      <c r="I25" s="17"/>
      <c r="J25" s="26" t="s">
        <v>207</v>
      </c>
    </row>
    <row r="26" spans="1:10" ht="147.94999999999999" customHeight="1" x14ac:dyDescent="0.2">
      <c r="A26" s="15" t="s">
        <v>44</v>
      </c>
      <c r="B26" s="21">
        <v>91</v>
      </c>
      <c r="C26" s="14"/>
      <c r="D26" s="37">
        <v>192</v>
      </c>
      <c r="E26" s="38">
        <v>24</v>
      </c>
      <c r="F26" s="80" t="s">
        <v>156</v>
      </c>
      <c r="G26" s="78" t="s">
        <v>173</v>
      </c>
      <c r="H26" s="33" t="s">
        <v>89</v>
      </c>
      <c r="I26" s="17"/>
      <c r="J26" s="26" t="s">
        <v>208</v>
      </c>
    </row>
    <row r="27" spans="1:10" ht="147.94999999999999" customHeight="1" x14ac:dyDescent="0.2">
      <c r="A27" s="15" t="s">
        <v>45</v>
      </c>
      <c r="B27" s="21">
        <v>91</v>
      </c>
      <c r="C27" s="14"/>
      <c r="D27" s="37">
        <v>200</v>
      </c>
      <c r="E27" s="38">
        <v>25</v>
      </c>
      <c r="F27" s="80" t="s">
        <v>157</v>
      </c>
      <c r="G27" s="78" t="s">
        <v>174</v>
      </c>
      <c r="H27" s="33" t="s">
        <v>90</v>
      </c>
      <c r="I27" s="17"/>
      <c r="J27" s="26" t="s">
        <v>209</v>
      </c>
    </row>
    <row r="28" spans="1:10" x14ac:dyDescent="0.2">
      <c r="A28" s="15" t="s">
        <v>46</v>
      </c>
      <c r="B28" s="21">
        <v>80</v>
      </c>
      <c r="C28" s="39"/>
      <c r="G28" s="39"/>
      <c r="H28" s="39"/>
      <c r="I28" s="17"/>
      <c r="J28" s="26"/>
    </row>
    <row r="29" spans="1:10" x14ac:dyDescent="0.2">
      <c r="A29" s="15" t="s">
        <v>47</v>
      </c>
      <c r="B29" s="21">
        <v>109</v>
      </c>
      <c r="C29" s="39"/>
      <c r="G29" s="39"/>
      <c r="H29" s="39"/>
      <c r="I29" s="17"/>
      <c r="J29" s="26"/>
    </row>
    <row r="30" spans="1:10" x14ac:dyDescent="0.2">
      <c r="A30" s="15" t="s">
        <v>48</v>
      </c>
      <c r="B30" s="21">
        <v>80</v>
      </c>
      <c r="C30" s="39"/>
      <c r="G30" s="39"/>
      <c r="H30" s="39"/>
      <c r="I30" s="17"/>
      <c r="J30" s="26"/>
    </row>
    <row r="31" spans="1:10" x14ac:dyDescent="0.2">
      <c r="A31" s="15" t="s">
        <v>49</v>
      </c>
      <c r="B31" s="21">
        <v>67</v>
      </c>
      <c r="C31" s="39"/>
      <c r="G31" s="39"/>
      <c r="H31" s="39"/>
      <c r="I31" s="17"/>
      <c r="J31" s="26"/>
    </row>
    <row r="32" spans="1:10" x14ac:dyDescent="0.2">
      <c r="A32" s="15" t="s">
        <v>50</v>
      </c>
      <c r="B32" s="21">
        <v>348</v>
      </c>
      <c r="C32" s="39"/>
      <c r="G32" s="39"/>
      <c r="H32" s="39"/>
      <c r="I32" s="17"/>
      <c r="J32" s="26"/>
    </row>
    <row r="33" spans="1:10" x14ac:dyDescent="0.2">
      <c r="A33" s="15" t="s">
        <v>51</v>
      </c>
      <c r="B33" s="21">
        <v>172</v>
      </c>
      <c r="C33" s="39"/>
      <c r="G33" s="39"/>
      <c r="H33" s="39"/>
      <c r="I33" s="17"/>
      <c r="J33" s="26"/>
    </row>
    <row r="34" spans="1:10" x14ac:dyDescent="0.2">
      <c r="A34" s="15" t="s">
        <v>52</v>
      </c>
      <c r="B34" s="21">
        <v>91</v>
      </c>
      <c r="C34" s="39"/>
      <c r="G34" s="39"/>
      <c r="H34" s="39"/>
      <c r="I34" s="17"/>
      <c r="J34" s="26"/>
    </row>
    <row r="35" spans="1:10" x14ac:dyDescent="0.2">
      <c r="A35" s="15" t="s">
        <v>53</v>
      </c>
      <c r="B35" s="21">
        <v>90</v>
      </c>
      <c r="C35" s="39"/>
      <c r="G35" s="39"/>
      <c r="H35" s="39"/>
      <c r="I35" s="17"/>
      <c r="J35" s="26"/>
    </row>
    <row r="36" spans="1:10" x14ac:dyDescent="0.2">
      <c r="A36" s="15" t="s">
        <v>54</v>
      </c>
      <c r="B36" s="21">
        <v>71</v>
      </c>
      <c r="C36" s="39"/>
      <c r="G36" s="39"/>
      <c r="H36" s="39"/>
      <c r="I36" s="17"/>
      <c r="J36" s="26"/>
    </row>
    <row r="37" spans="1:10" x14ac:dyDescent="0.2">
      <c r="A37" s="15" t="s">
        <v>55</v>
      </c>
      <c r="B37" s="21">
        <v>72</v>
      </c>
      <c r="C37" s="39"/>
      <c r="G37" s="39"/>
      <c r="H37" s="39"/>
      <c r="I37" s="17"/>
      <c r="J37" s="26"/>
    </row>
    <row r="38" spans="1:10" x14ac:dyDescent="0.2">
      <c r="A38" s="15" t="s">
        <v>56</v>
      </c>
      <c r="B38" s="21">
        <v>181</v>
      </c>
      <c r="C38" s="39"/>
      <c r="G38" s="39"/>
      <c r="H38" s="39"/>
      <c r="I38" s="17"/>
      <c r="J38" s="26"/>
    </row>
    <row r="39" spans="1:10" x14ac:dyDescent="0.2">
      <c r="A39" s="15" t="s">
        <v>57</v>
      </c>
      <c r="B39" s="21">
        <v>236</v>
      </c>
      <c r="C39" s="39"/>
      <c r="G39" s="39"/>
      <c r="H39" s="39"/>
      <c r="I39" s="17"/>
      <c r="J39" s="26"/>
    </row>
    <row r="40" spans="1:10" x14ac:dyDescent="0.2">
      <c r="A40" s="15" t="s">
        <v>58</v>
      </c>
      <c r="B40" s="21">
        <v>300</v>
      </c>
      <c r="C40" s="39"/>
      <c r="G40" s="39"/>
      <c r="H40" s="39"/>
      <c r="I40" s="17"/>
      <c r="J40" s="26"/>
    </row>
    <row r="41" spans="1:10" x14ac:dyDescent="0.2">
      <c r="A41" s="15" t="s">
        <v>59</v>
      </c>
      <c r="B41" s="21">
        <v>250</v>
      </c>
      <c r="C41" s="39"/>
      <c r="G41" s="39"/>
      <c r="H41" s="39"/>
      <c r="I41" s="17"/>
      <c r="J41" s="26"/>
    </row>
    <row r="42" spans="1:10" x14ac:dyDescent="0.2">
      <c r="A42" s="15" t="s">
        <v>60</v>
      </c>
      <c r="B42" s="21">
        <v>152</v>
      </c>
      <c r="C42" s="39"/>
      <c r="G42" s="39"/>
      <c r="H42" s="39"/>
      <c r="I42" s="17"/>
      <c r="J42" s="26"/>
    </row>
    <row r="43" spans="1:10" x14ac:dyDescent="0.2">
      <c r="A43" s="15" t="s">
        <v>61</v>
      </c>
      <c r="B43" s="21">
        <v>290</v>
      </c>
      <c r="C43" s="39"/>
      <c r="G43" s="39"/>
      <c r="H43" s="39"/>
      <c r="I43" s="17"/>
      <c r="J43" s="26"/>
    </row>
    <row r="44" spans="1:10" x14ac:dyDescent="0.2">
      <c r="A44" s="15" t="s">
        <v>62</v>
      </c>
      <c r="B44" s="21">
        <v>91</v>
      </c>
      <c r="C44" s="39"/>
      <c r="G44" s="39"/>
      <c r="H44" s="39"/>
      <c r="I44" s="17"/>
      <c r="J44" s="26"/>
    </row>
    <row r="45" spans="1:10" x14ac:dyDescent="0.2">
      <c r="A45" s="15" t="s">
        <v>63</v>
      </c>
      <c r="B45" s="21">
        <v>60</v>
      </c>
      <c r="C45" s="39"/>
      <c r="G45" s="39"/>
      <c r="H45" s="39"/>
      <c r="I45" s="17"/>
      <c r="J45" s="26"/>
    </row>
    <row r="46" spans="1:10" x14ac:dyDescent="0.2">
      <c r="A46" s="15" t="s">
        <v>13</v>
      </c>
      <c r="B46" s="21">
        <v>120</v>
      </c>
      <c r="C46" s="39"/>
      <c r="G46" s="39"/>
      <c r="H46" s="39"/>
      <c r="I46" s="17"/>
      <c r="J46" s="26"/>
    </row>
    <row r="47" spans="1:10" x14ac:dyDescent="0.2">
      <c r="A47" s="15" t="s">
        <v>14</v>
      </c>
      <c r="B47" s="21">
        <v>78</v>
      </c>
      <c r="C47" s="39"/>
      <c r="G47" s="39"/>
      <c r="H47" s="39"/>
      <c r="I47" s="17"/>
      <c r="J47" s="26"/>
    </row>
    <row r="48" spans="1:10" x14ac:dyDescent="0.2">
      <c r="A48" s="15" t="s">
        <v>16</v>
      </c>
      <c r="B48" s="21">
        <v>91</v>
      </c>
      <c r="C48" s="39"/>
      <c r="G48" s="39"/>
      <c r="H48" s="39"/>
      <c r="I48" s="17"/>
      <c r="J48" s="26"/>
    </row>
    <row r="49" spans="1:10" x14ac:dyDescent="0.2">
      <c r="A49" s="15" t="s">
        <v>18</v>
      </c>
      <c r="B49" s="21">
        <v>180</v>
      </c>
      <c r="C49" s="39"/>
      <c r="G49" s="39"/>
      <c r="H49" s="39"/>
      <c r="I49" s="17"/>
      <c r="J49" s="26"/>
    </row>
    <row r="50" spans="1:10" x14ac:dyDescent="0.2">
      <c r="A50" s="15" t="s">
        <v>20</v>
      </c>
      <c r="B50" s="21">
        <v>121</v>
      </c>
      <c r="C50" s="39"/>
      <c r="G50" s="39"/>
      <c r="H50" s="39"/>
      <c r="I50" s="17"/>
      <c r="J50" s="26"/>
    </row>
    <row r="51" spans="1:10" x14ac:dyDescent="0.2">
      <c r="A51" s="15" t="s">
        <v>21</v>
      </c>
      <c r="B51" s="21">
        <v>181</v>
      </c>
      <c r="C51" s="39"/>
      <c r="G51" s="39"/>
      <c r="H51" s="39"/>
      <c r="I51" s="17"/>
      <c r="J51" s="26"/>
    </row>
    <row r="52" spans="1:10" x14ac:dyDescent="0.2">
      <c r="A52" s="15" t="s">
        <v>22</v>
      </c>
      <c r="B52" s="21">
        <v>244</v>
      </c>
      <c r="C52" s="39"/>
      <c r="G52" s="39"/>
      <c r="H52" s="39"/>
      <c r="I52" s="17"/>
      <c r="J52" s="28"/>
    </row>
    <row r="53" spans="1:10" ht="15" x14ac:dyDescent="0.2">
      <c r="A53" s="19" t="s">
        <v>92</v>
      </c>
      <c r="B53" s="22">
        <v>156</v>
      </c>
    </row>
    <row r="54" spans="1:10" ht="15" x14ac:dyDescent="0.2">
      <c r="A54" s="19" t="s">
        <v>93</v>
      </c>
      <c r="B54" s="22">
        <v>147</v>
      </c>
    </row>
    <row r="55" spans="1:10" ht="15" x14ac:dyDescent="0.2">
      <c r="A55" s="19" t="s">
        <v>94</v>
      </c>
      <c r="B55" s="22">
        <v>212</v>
      </c>
    </row>
    <row r="56" spans="1:10" ht="15" x14ac:dyDescent="0.2">
      <c r="A56" s="19" t="s">
        <v>95</v>
      </c>
      <c r="B56" s="22">
        <v>178</v>
      </c>
    </row>
    <row r="57" spans="1:10" ht="15" x14ac:dyDescent="0.2">
      <c r="A57" s="19" t="s">
        <v>96</v>
      </c>
      <c r="B57" s="22">
        <v>222</v>
      </c>
    </row>
    <row r="58" spans="1:10" ht="15" x14ac:dyDescent="0.2">
      <c r="A58" s="19" t="s">
        <v>97</v>
      </c>
      <c r="B58" s="22">
        <v>278</v>
      </c>
    </row>
    <row r="59" spans="1:10" ht="15" x14ac:dyDescent="0.2">
      <c r="A59" s="19" t="s">
        <v>98</v>
      </c>
      <c r="B59" s="22">
        <v>91</v>
      </c>
    </row>
    <row r="60" spans="1:10" ht="15" x14ac:dyDescent="0.2">
      <c r="A60" s="19" t="s">
        <v>99</v>
      </c>
      <c r="B60" s="22">
        <v>71</v>
      </c>
    </row>
    <row r="61" spans="1:10" ht="15" x14ac:dyDescent="0.2">
      <c r="A61" s="19" t="s">
        <v>100</v>
      </c>
      <c r="B61" s="22">
        <v>203</v>
      </c>
    </row>
    <row r="62" spans="1:10" ht="15" x14ac:dyDescent="0.2">
      <c r="A62" s="19" t="s">
        <v>101</v>
      </c>
      <c r="B62" s="22">
        <v>70</v>
      </c>
    </row>
    <row r="63" spans="1:10" ht="15" x14ac:dyDescent="0.2">
      <c r="A63" s="19" t="s">
        <v>102</v>
      </c>
      <c r="B63" s="22">
        <v>145</v>
      </c>
    </row>
    <row r="64" spans="1:10" ht="15" x14ac:dyDescent="0.2">
      <c r="A64" s="19" t="s">
        <v>103</v>
      </c>
      <c r="B64" s="22">
        <v>109</v>
      </c>
    </row>
    <row r="65" spans="1:2" ht="15" x14ac:dyDescent="0.2">
      <c r="A65" s="19" t="s">
        <v>104</v>
      </c>
      <c r="B65" s="22">
        <v>114</v>
      </c>
    </row>
    <row r="66" spans="1:2" ht="15" x14ac:dyDescent="0.2">
      <c r="A66" s="19" t="s">
        <v>105</v>
      </c>
      <c r="B66" s="22">
        <v>158</v>
      </c>
    </row>
    <row r="67" spans="1:2" ht="15" x14ac:dyDescent="0.2">
      <c r="A67" s="19" t="s">
        <v>106</v>
      </c>
      <c r="B67" s="22">
        <v>182</v>
      </c>
    </row>
    <row r="68" spans="1:2" ht="15" x14ac:dyDescent="0.2">
      <c r="A68" s="19" t="s">
        <v>107</v>
      </c>
      <c r="B68" s="22">
        <v>106</v>
      </c>
    </row>
    <row r="69" spans="1:2" ht="15" x14ac:dyDescent="0.2">
      <c r="A69" s="19" t="s">
        <v>108</v>
      </c>
      <c r="B69" s="22">
        <v>181</v>
      </c>
    </row>
    <row r="70" spans="1:2" ht="15" x14ac:dyDescent="0.2">
      <c r="A70" s="19" t="s">
        <v>133</v>
      </c>
      <c r="B70" s="22">
        <v>181</v>
      </c>
    </row>
    <row r="71" spans="1:2" ht="15" x14ac:dyDescent="0.2">
      <c r="A71" s="19" t="s">
        <v>109</v>
      </c>
      <c r="B71" s="22">
        <v>152</v>
      </c>
    </row>
    <row r="72" spans="1:2" ht="15" x14ac:dyDescent="0.2">
      <c r="A72" s="19" t="s">
        <v>110</v>
      </c>
      <c r="B72" s="22">
        <v>200</v>
      </c>
    </row>
    <row r="73" spans="1:2" ht="15" x14ac:dyDescent="0.2">
      <c r="A73" s="19" t="s">
        <v>111</v>
      </c>
      <c r="B73" s="22">
        <v>348</v>
      </c>
    </row>
    <row r="74" spans="1:2" ht="15" x14ac:dyDescent="0.2">
      <c r="A74" s="19" t="s">
        <v>112</v>
      </c>
      <c r="B74" s="22">
        <v>200</v>
      </c>
    </row>
    <row r="75" spans="1:2" ht="15" x14ac:dyDescent="0.2">
      <c r="A75" s="19" t="s">
        <v>113</v>
      </c>
      <c r="B75" s="22">
        <v>15</v>
      </c>
    </row>
    <row r="76" spans="1:2" ht="15" x14ac:dyDescent="0.2">
      <c r="A76" s="19" t="s">
        <v>129</v>
      </c>
      <c r="B76" s="22">
        <v>174</v>
      </c>
    </row>
    <row r="77" spans="1:2" ht="15" x14ac:dyDescent="0.2">
      <c r="A77" s="19" t="s">
        <v>114</v>
      </c>
      <c r="B77" s="22">
        <v>120</v>
      </c>
    </row>
    <row r="78" spans="1:2" ht="15" x14ac:dyDescent="0.2">
      <c r="A78" s="19" t="s">
        <v>115</v>
      </c>
      <c r="B78" s="22">
        <v>250</v>
      </c>
    </row>
    <row r="79" spans="1:2" ht="15" x14ac:dyDescent="0.2">
      <c r="A79" s="19" t="s">
        <v>116</v>
      </c>
      <c r="B79" s="22">
        <v>40</v>
      </c>
    </row>
    <row r="80" spans="1:2" ht="15" x14ac:dyDescent="0.2">
      <c r="A80" s="19" t="s">
        <v>117</v>
      </c>
      <c r="B80" s="22">
        <v>200</v>
      </c>
    </row>
    <row r="81" spans="1:2" ht="15" x14ac:dyDescent="0.2">
      <c r="A81" s="19" t="s">
        <v>118</v>
      </c>
      <c r="B81" s="22">
        <v>90</v>
      </c>
    </row>
    <row r="82" spans="1:2" ht="15" x14ac:dyDescent="0.2">
      <c r="A82" s="19" t="s">
        <v>119</v>
      </c>
      <c r="B82" s="22">
        <v>94</v>
      </c>
    </row>
    <row r="83" spans="1:2" ht="15" x14ac:dyDescent="0.2">
      <c r="A83" s="19" t="s">
        <v>120</v>
      </c>
      <c r="B83" s="22">
        <v>91</v>
      </c>
    </row>
    <row r="84" spans="1:2" ht="15" x14ac:dyDescent="0.2">
      <c r="A84" s="19" t="s">
        <v>132</v>
      </c>
      <c r="B84" s="22">
        <f>4400/60</f>
        <v>73.333333333333329</v>
      </c>
    </row>
    <row r="85" spans="1:2" ht="15" x14ac:dyDescent="0.2">
      <c r="A85" s="19" t="s">
        <v>130</v>
      </c>
      <c r="B85" s="22">
        <f>6600/60</f>
        <v>110</v>
      </c>
    </row>
    <row r="86" spans="1:2" ht="15" x14ac:dyDescent="0.2">
      <c r="A86" s="19" t="s">
        <v>131</v>
      </c>
      <c r="B86" s="22">
        <f>8800/60</f>
        <v>146.66666666666666</v>
      </c>
    </row>
    <row r="87" spans="1:2" ht="15" x14ac:dyDescent="0.2">
      <c r="A87" s="19" t="s">
        <v>121</v>
      </c>
      <c r="B87" s="22">
        <v>71</v>
      </c>
    </row>
    <row r="88" spans="1:2" ht="15" x14ac:dyDescent="0.2">
      <c r="A88" s="19" t="s">
        <v>122</v>
      </c>
      <c r="B88" s="22">
        <v>116</v>
      </c>
    </row>
    <row r="89" spans="1:2" ht="15" x14ac:dyDescent="0.2">
      <c r="A89" s="19" t="s">
        <v>123</v>
      </c>
      <c r="B89" s="22">
        <v>145</v>
      </c>
    </row>
    <row r="90" spans="1:2" ht="15" x14ac:dyDescent="0.2">
      <c r="A90" s="19" t="s">
        <v>124</v>
      </c>
      <c r="B90" s="22">
        <v>80</v>
      </c>
    </row>
    <row r="91" spans="1:2" ht="15" x14ac:dyDescent="0.2">
      <c r="A91" s="19" t="s">
        <v>125</v>
      </c>
      <c r="B91" s="22">
        <v>67</v>
      </c>
    </row>
    <row r="92" spans="1:2" ht="15" x14ac:dyDescent="0.2">
      <c r="A92" s="19" t="s">
        <v>126</v>
      </c>
      <c r="B92" s="22">
        <v>145</v>
      </c>
    </row>
    <row r="93" spans="1:2" ht="15" x14ac:dyDescent="0.2">
      <c r="A93" s="19" t="s">
        <v>127</v>
      </c>
      <c r="B93" s="22">
        <v>89</v>
      </c>
    </row>
    <row r="94" spans="1:2" ht="15" x14ac:dyDescent="0.2">
      <c r="A94" s="19" t="s">
        <v>128</v>
      </c>
      <c r="B94" s="22">
        <v>45</v>
      </c>
    </row>
  </sheetData>
  <pageMargins left="0.7" right="0.7" top="0.75" bottom="0.75" header="0.3" footer="0.3"/>
  <pageSetup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107</vt:i4>
      </vt:variant>
    </vt:vector>
  </HeadingPairs>
  <TitlesOfParts>
    <vt:vector size="110" baseType="lpstr">
      <vt:lpstr>Activity Log</vt:lpstr>
      <vt:lpstr>Steps Log</vt:lpstr>
      <vt:lpstr>Data</vt:lpstr>
      <vt:lpstr>'Steps Log'!AllCourseData</vt:lpstr>
      <vt:lpstr>AllCourseData</vt:lpstr>
      <vt:lpstr>Belgrade_Lakes_Golf_Course</vt:lpstr>
      <vt:lpstr>Boone_Valley_Golf_Course</vt:lpstr>
      <vt:lpstr>Castle_Pines_Golf_Course</vt:lpstr>
      <vt:lpstr>Chicago_Golf_Course</vt:lpstr>
      <vt:lpstr>Congressional_Country_Club</vt:lpstr>
      <vt:lpstr>'Steps Log'!CourseTable</vt:lpstr>
      <vt:lpstr>CourseTable</vt:lpstr>
      <vt:lpstr>Crystal_Downs_Country_Club</vt:lpstr>
      <vt:lpstr>Cypress_Point_Club</vt:lpstr>
      <vt:lpstr>Dallas_National_Golf_Course</vt:lpstr>
      <vt:lpstr>Ekwanok_Country_Club</vt:lpstr>
      <vt:lpstr>Fallen_Oak_Golf_Course</vt:lpstr>
      <vt:lpstr>Glenwild_Golf_Course</vt:lpstr>
      <vt:lpstr>Gozzer_Ranch_Golf_and_Lake_Club</vt:lpstr>
      <vt:lpstr>Hawktree_Golf_Course</vt:lpstr>
      <vt:lpstr>Interlachen_Country_Club</vt:lpstr>
      <vt:lpstr>Kinloch_Golf_Course</vt:lpstr>
      <vt:lpstr>Merion_Golf_Course</vt:lpstr>
      <vt:lpstr>Moose_Run_Golf_Course</vt:lpstr>
      <vt:lpstr>Muirfield_Village_Golf_Course</vt:lpstr>
      <vt:lpstr>Nanea_Golf_Course</vt:lpstr>
      <vt:lpstr>Newport_Country_Club</vt:lpstr>
      <vt:lpstr>Pacific_Dunes</vt:lpstr>
      <vt:lpstr>Pikewood_National_Golf_Course</vt:lpstr>
      <vt:lpstr>Pine_Valley_Golf_Course</vt:lpstr>
      <vt:lpstr>Prairie_Dunes_Country_Club</vt:lpstr>
      <vt:lpstr>'Activity Log'!Print_Area</vt:lpstr>
      <vt:lpstr>'Steps Log'!Print_Area</vt:lpstr>
      <vt:lpstr>Sahalee_Country_Club</vt:lpstr>
      <vt:lpstr>Sand_Hills_Golf_Course</vt:lpstr>
      <vt:lpstr>Seminole_Golf_Course</vt:lpstr>
      <vt:lpstr>Shadow_Creek_Golf_Course</vt:lpstr>
      <vt:lpstr>Shinnecock_Hills_Golf_Course</vt:lpstr>
      <vt:lpstr>Shoal_Creek</vt:lpstr>
      <vt:lpstr>Snake_River_Sporting_Club</vt:lpstr>
      <vt:lpstr>Southern_Hills_Country_Club</vt:lpstr>
      <vt:lpstr>Stanwich_Club</vt:lpstr>
      <vt:lpstr>State00</vt:lpstr>
      <vt:lpstr>State01</vt:lpstr>
      <vt:lpstr>State02</vt:lpstr>
      <vt:lpstr>State03</vt:lpstr>
      <vt:lpstr>State04</vt:lpstr>
      <vt:lpstr>State05</vt:lpstr>
      <vt:lpstr>State06</vt:lpstr>
      <vt:lpstr>State07</vt:lpstr>
      <vt:lpstr>State08</vt:lpstr>
      <vt:lpstr>State09</vt:lpstr>
      <vt:lpstr>State10</vt:lpstr>
      <vt:lpstr>State11</vt:lpstr>
      <vt:lpstr>State12</vt:lpstr>
      <vt:lpstr>State13</vt:lpstr>
      <vt:lpstr>State14</vt:lpstr>
      <vt:lpstr>State15</vt:lpstr>
      <vt:lpstr>State16</vt:lpstr>
      <vt:lpstr>State17</vt:lpstr>
      <vt:lpstr>State18</vt:lpstr>
      <vt:lpstr>State19</vt:lpstr>
      <vt:lpstr>State20</vt:lpstr>
      <vt:lpstr>State21</vt:lpstr>
      <vt:lpstr>State22</vt:lpstr>
      <vt:lpstr>State23</vt:lpstr>
      <vt:lpstr>State24</vt:lpstr>
      <vt:lpstr>State25</vt:lpstr>
      <vt:lpstr>State26</vt:lpstr>
      <vt:lpstr>State27</vt:lpstr>
      <vt:lpstr>State28</vt:lpstr>
      <vt:lpstr>State29</vt:lpstr>
      <vt:lpstr>State30</vt:lpstr>
      <vt:lpstr>State31</vt:lpstr>
      <vt:lpstr>State32</vt:lpstr>
      <vt:lpstr>State33</vt:lpstr>
      <vt:lpstr>State34</vt:lpstr>
      <vt:lpstr>State35</vt:lpstr>
      <vt:lpstr>State36</vt:lpstr>
      <vt:lpstr>State37</vt:lpstr>
      <vt:lpstr>State38</vt:lpstr>
      <vt:lpstr>State39</vt:lpstr>
      <vt:lpstr>State40</vt:lpstr>
      <vt:lpstr>State41</vt:lpstr>
      <vt:lpstr>State42</vt:lpstr>
      <vt:lpstr>State43</vt:lpstr>
      <vt:lpstr>State44</vt:lpstr>
      <vt:lpstr>State45</vt:lpstr>
      <vt:lpstr>State46</vt:lpstr>
      <vt:lpstr>State47</vt:lpstr>
      <vt:lpstr>State48</vt:lpstr>
      <vt:lpstr>State49</vt:lpstr>
      <vt:lpstr>State50</vt:lpstr>
      <vt:lpstr>Sutton_Bay_Golf_Course</vt:lpstr>
      <vt:lpstr>The_Alotian_Club</vt:lpstr>
      <vt:lpstr>The_Club_at_Las_Campanas</vt:lpstr>
      <vt:lpstr>The_Country_Club</vt:lpstr>
      <vt:lpstr>The_Country_Club_of_Louisiana</vt:lpstr>
      <vt:lpstr>The_Estancia_Club</vt:lpstr>
      <vt:lpstr>The_Golf_Course_of_New_England</vt:lpstr>
      <vt:lpstr>The_Harvester_Golf_Course</vt:lpstr>
      <vt:lpstr>The_Honors_Course</vt:lpstr>
      <vt:lpstr>The_Ocean_Course</vt:lpstr>
      <vt:lpstr>The_Stock_Farm_Club</vt:lpstr>
      <vt:lpstr>to_your_1st_golf_course</vt:lpstr>
      <vt:lpstr>Valhalla_Golf_Course</vt:lpstr>
      <vt:lpstr>Victoria_National_Golf_Course</vt:lpstr>
      <vt:lpstr>Wade_Hampton_Golf_Course</vt:lpstr>
      <vt:lpstr>Whistling_Straits</vt:lpstr>
      <vt:lpstr>Wilmington_Country_Club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2017-12-19T19:56:02Z</dcterms:created>
  <dcterms:modified xsi:type="dcterms:W3CDTF">2018-05-15T21:15:41Z</dcterms:modified>
</cp:coreProperties>
</file>